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1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<sst xmlns="http://schemas.openxmlformats.org/spreadsheetml/2006/main" count="254" uniqueCount="250">
  <si>
    <t>Институт за јавно здравље Србије</t>
  </si>
  <si>
    <t>"Др Милан Јовановић Батут"</t>
  </si>
  <si>
    <t>ЗА 2020. ГОДИНУ</t>
  </si>
  <si>
    <t>ЈУЛ 2020. године</t>
  </si>
  <si>
    <t xml:space="preserve"> </t>
  </si>
  <si>
    <t>П Р И М А Њ А</t>
  </si>
  <si>
    <t>Приходи и примања за 2020. годину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</si>
  <si>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</si>
  <si>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</si>
  <si>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</si>
  <si>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</si>
  <si>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</si>
  <si>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</si>
  <si>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</si>
  <si>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</si>
  <si>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</si>
  <si>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</si>
  <si>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</si>
  <si>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</si>
  <si>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</si>
  <si>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</si>
  <si>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</si>
  <si>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</si>
  <si>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</si>
  <si>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</si>
  <si>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</si>
  <si>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рефундацију  расхода-породиље</t>
  </si>
  <si>
    <t>Меморандумске ставке за рефундацију расхода из претходне године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</si>
  <si>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</si>
  <si>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</si>
  <si>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</si>
  <si>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</si>
  <si>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</si>
  <si>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 из  Буџета - 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</si>
  <si>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</si>
  <si>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</si>
  <si>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</si>
  <si>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</si>
  <si>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</si>
  <si>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</si>
  <si>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</si>
  <si>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</si>
  <si>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</si>
  <si>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Нацрт Плана са ПДВ</t>
  </si>
  <si>
    <t>Расходи и издаци за 2020. годину</t>
  </si>
  <si>
    <t>ПРОМЕНА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</si>
  <si>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</si>
  <si>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</si>
  <si>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</si>
  <si>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</si>
  <si>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</si>
  <si>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</si>
  <si>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</si>
  <si>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</si>
  <si>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</si>
  <si>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</si>
  <si>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</si>
  <si>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</si>
  <si>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</si>
  <si>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</si>
  <si>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</si>
  <si>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</si>
  <si>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Накнаде у натури</t>
  </si>
  <si>
    <t>Одмаралишта, спортски и рекреациони објекти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</si>
  <si>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</si>
  <si>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</si>
  <si>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</si>
  <si>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</si>
  <si>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</si>
  <si>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</si>
  <si>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</si>
  <si>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</si>
  <si>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</si>
  <si>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</si>
  <si>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</si>
  <si>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</si>
  <si>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</si>
  <si>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</si>
  <si>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</si>
  <si>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</si>
  <si>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</si>
  <si>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</si>
  <si>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</si>
  <si>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</si>
  <si>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</si>
  <si>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</si>
  <si>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</si>
  <si>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</si>
  <si>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</si>
  <si>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</si>
  <si>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</si>
  <si>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</si>
  <si>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</si>
  <si>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</si>
  <si>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</si>
  <si>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</si>
  <si>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</si>
  <si>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</si>
  <si>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</si>
  <si>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</si>
  <si>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</si>
  <si>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</si>
  <si>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</si>
  <si>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</si>
  <si>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</si>
  <si>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</si>
  <si>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</si>
  <si>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</si>
  <si>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</si>
  <si>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</si>
  <si>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</si>
  <si>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</si>
  <si>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</si>
  <si>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</si>
  <si>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</si>
  <si>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</si>
  <si>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</si>
  <si>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</si>
  <si>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</si>
  <si>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</si>
  <si>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Услуге штампања, припрема (постера, плаката, агенди, лифлета, и др.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</si>
  <si>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</si>
  <si>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</si>
  <si>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</si>
  <si>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</si>
  <si>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</si>
  <si>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</si>
  <si>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</si>
  <si>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</si>
  <si>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</si>
  <si>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</si>
  <si>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</si>
  <si>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</si>
  <si>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</si>
  <si>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</si>
  <si>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</si>
  <si>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</si>
  <si>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</si>
  <si>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</si>
  <si>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</si>
  <si>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</si>
  <si>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</si>
  <si>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</si>
  <si>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</si>
  <si>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</si>
  <si>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</si>
  <si>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</si>
  <si>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</si>
  <si>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</si>
  <si>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</si>
  <si>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Лимарски радови за опрему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</si>
  <si>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</si>
  <si>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</si>
  <si>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</si>
  <si>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</si>
  <si>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</si>
  <si>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</si>
  <si>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медицинске и лабораторијске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</si>
  <si>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</si>
  <si>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</si>
  <si>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</si>
  <si>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</si>
  <si>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</si>
  <si>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</si>
  <si>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</si>
  <si>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</si>
  <si>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</si>
  <si>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</si>
  <si>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</si>
  <si>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</si>
  <si>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</si>
  <si>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</si>
  <si>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</si>
  <si>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</si>
  <si>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</si>
  <si>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</si>
  <si>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</si>
  <si>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</si>
  <si>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</si>
  <si>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</si>
  <si>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</si>
  <si>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</si>
  <si>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</si>
  <si>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</si>
  <si>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</si>
  <si>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</si>
  <si>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</si>
  <si>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</si>
  <si>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</si>
  <si>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</si>
  <si>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</si>
  <si>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</si>
  <si>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</si>
  <si>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</si>
  <si>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r>
      <rPr>
        <sz val="14"/>
        <rFont val="Arial"/>
        <family val="2"/>
      </rP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</si>
  <si>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</si>
  <si>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</si>
  <si>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</si>
  <si>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</si>
  <si>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</si>
  <si>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</si>
  <si>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</si>
  <si>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</si>
  <si>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</si>
  <si>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</si>
  <si>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</si>
  <si>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</si>
  <si>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</si>
  <si>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</si>
  <si>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</si>
  <si>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</si>
  <si>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</si>
  <si>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</si>
  <si>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</si>
  <si>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</si>
  <si>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</si>
  <si>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</si>
  <si>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</si>
  <si>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</si>
  <si>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</si>
  <si>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</si>
  <si>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</si>
  <si>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</si>
  <si>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Возило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</si>
  <si>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</si>
  <si>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</si>
  <si>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</si>
  <si>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</si>
  <si>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</si>
  <si>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</si>
  <si>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</si>
  <si>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</si>
  <si>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</si>
  <si>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</si>
  <si>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</si>
  <si>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</si>
  <si>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</si>
  <si>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</si>
  <si>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</si>
  <si>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</si>
  <si>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</si>
  <si>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)</t>
  </si>
  <si>
    <t>Приходи  из  Буџета -"Подршка ЕУ у управљању миграцијама у Србији-приступ здравственим услугама вакцинације"</t>
  </si>
  <si>
    <t>Приходи  из  Буџета -"Национална студија серопреваленције и молекуларне карактеризације на SARS-CoV-2 током епидемије у популацији Србије"</t>
  </si>
  <si>
    <t xml:space="preserve">Приходи  из  Буџета -"Превенција и ублажавање последица насталих услед болести  COVID-19”
</t>
  </si>
  <si>
    <t>Зграде и грађевински објекти</t>
  </si>
  <si>
    <t>Капитално одржавање болница, здравствених установа</t>
  </si>
  <si>
    <t xml:space="preserve">  ПРВИ РЕБАЛАНС ФИНАНСИЈСКОГ ПЛАНА</t>
  </si>
  <si>
    <t>Први Ребаланас расхода и издатака за 2020</t>
  </si>
  <si>
    <t>Први Ребаланс прихода и примања за 2020.годину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</si>
</sst>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$-409]#,##0.00;[Red]\-[$$-409]#,##0.00"/>
    <numFmt numFmtId="173" formatCode="[$-409]#,##0"/>
    <numFmt numFmtId="174" formatCode="#,##0&quot;       &quot;"/>
    <numFmt numFmtId="175" formatCode="[$-409]#,##0.00"/>
    <numFmt numFmtId="176" formatCode="#,##0.00000000"/>
  </numFmts>
  <fonts count="5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73" fontId="8" fillId="34" borderId="12" xfId="0" applyNumberFormat="1" applyFont="1" applyFill="1" applyBorder="1" applyAlignment="1">
      <alignment horizontal="center" vertical="center" wrapText="1"/>
    </xf>
    <xf numFmtId="173" fontId="8" fillId="34" borderId="13" xfId="0" applyNumberFormat="1" applyFont="1" applyFill="1" applyBorder="1" applyAlignment="1">
      <alignment horizontal="center" vertical="center"/>
    </xf>
    <xf numFmtId="173" fontId="9" fillId="34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73" fontId="7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73" fontId="3" fillId="0" borderId="17" xfId="0" applyNumberFormat="1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17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73" fontId="7" fillId="35" borderId="17" xfId="0" applyNumberFormat="1" applyFont="1" applyFill="1" applyBorder="1" applyAlignment="1">
      <alignment/>
    </xf>
    <xf numFmtId="173" fontId="3" fillId="35" borderId="17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6" xfId="0" applyFont="1" applyFill="1" applyBorder="1" applyAlignment="1">
      <alignment vertical="top" wrapText="1"/>
    </xf>
    <xf numFmtId="173" fontId="7" fillId="0" borderId="22" xfId="0" applyNumberFormat="1" applyFont="1" applyFill="1" applyBorder="1" applyAlignment="1">
      <alignment/>
    </xf>
    <xf numFmtId="173" fontId="3" fillId="0" borderId="22" xfId="0" applyNumberFormat="1" applyFont="1" applyFill="1" applyBorder="1" applyAlignment="1">
      <alignment/>
    </xf>
    <xf numFmtId="0" fontId="12" fillId="0" borderId="16" xfId="0" applyFont="1" applyBorder="1" applyAlignment="1">
      <alignment vertical="center"/>
    </xf>
    <xf numFmtId="173" fontId="13" fillId="0" borderId="22" xfId="0" applyNumberFormat="1" applyFont="1" applyFill="1" applyBorder="1" applyAlignment="1" applyProtection="1">
      <alignment wrapText="1"/>
      <protection/>
    </xf>
    <xf numFmtId="0" fontId="3" fillId="35" borderId="16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7" fillId="35" borderId="16" xfId="0" applyFont="1" applyFill="1" applyBorder="1" applyAlignment="1">
      <alignment vertical="top" wrapText="1"/>
    </xf>
    <xf numFmtId="173" fontId="13" fillId="35" borderId="22" xfId="0" applyNumberFormat="1" applyFont="1" applyFill="1" applyBorder="1" applyAlignment="1" applyProtection="1">
      <alignment wrapText="1"/>
      <protection/>
    </xf>
    <xf numFmtId="0" fontId="9" fillId="35" borderId="0" xfId="0" applyFont="1" applyFill="1" applyAlignment="1">
      <alignment/>
    </xf>
    <xf numFmtId="0" fontId="3" fillId="35" borderId="16" xfId="0" applyFont="1" applyFill="1" applyBorder="1" applyAlignment="1">
      <alignment wrapText="1"/>
    </xf>
    <xf numFmtId="0" fontId="12" fillId="35" borderId="16" xfId="0" applyFont="1" applyFill="1" applyBorder="1" applyAlignment="1">
      <alignment wrapText="1"/>
    </xf>
    <xf numFmtId="0" fontId="3" fillId="35" borderId="16" xfId="0" applyFont="1" applyFill="1" applyBorder="1" applyAlignment="1">
      <alignment wrapText="1" shrinkToFit="1"/>
    </xf>
    <xf numFmtId="173" fontId="3" fillId="36" borderId="22" xfId="0" applyNumberFormat="1" applyFont="1" applyFill="1" applyBorder="1" applyAlignment="1">
      <alignment/>
    </xf>
    <xf numFmtId="173" fontId="7" fillId="35" borderId="22" xfId="0" applyNumberFormat="1" applyFont="1" applyFill="1" applyBorder="1" applyAlignment="1">
      <alignment/>
    </xf>
    <xf numFmtId="0" fontId="7" fillId="35" borderId="16" xfId="0" applyFont="1" applyFill="1" applyBorder="1" applyAlignment="1">
      <alignment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173" fontId="0" fillId="35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3" fontId="6" fillId="35" borderId="0" xfId="0" applyNumberFormat="1" applyFont="1" applyFill="1" applyAlignment="1">
      <alignment/>
    </xf>
    <xf numFmtId="0" fontId="6" fillId="33" borderId="23" xfId="0" applyFont="1" applyFill="1" applyBorder="1" applyAlignment="1">
      <alignment wrapText="1"/>
    </xf>
    <xf numFmtId="174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horizontal="center" vertical="top" wrapText="1"/>
    </xf>
    <xf numFmtId="173" fontId="7" fillId="35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175" fontId="7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3" fillId="35" borderId="31" xfId="0" applyFont="1" applyFill="1" applyBorder="1" applyAlignment="1">
      <alignment vertical="top" wrapText="1"/>
    </xf>
    <xf numFmtId="0" fontId="7" fillId="35" borderId="31" xfId="0" applyFont="1" applyFill="1" applyBorder="1" applyAlignment="1">
      <alignment vertical="top" wrapText="1"/>
    </xf>
    <xf numFmtId="0" fontId="3" fillId="35" borderId="31" xfId="0" applyFont="1" applyFill="1" applyBorder="1" applyAlignment="1">
      <alignment wrapText="1"/>
    </xf>
    <xf numFmtId="0" fontId="7" fillId="35" borderId="31" xfId="0" applyFont="1" applyFill="1" applyBorder="1" applyAlignment="1">
      <alignment wrapText="1"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173" fontId="3" fillId="0" borderId="3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8" fillId="34" borderId="3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34" borderId="36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3" fillId="35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7">
      <selection activeCell="C10" sqref="C10"/>
    </sheetView>
  </sheetViews>
  <sheetFormatPr defaultColWidth="9.00390625" defaultRowHeight="12.75" customHeight="1"/>
  <cols>
    <col min="1" max="1" width="120.28125" style="0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2.75" customHeight="1">
      <c r="A3" s="2"/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ht="254.25" customHeight="1">
      <c r="A8" s="3"/>
    </row>
    <row r="9" ht="54" customHeight="1">
      <c r="A9" s="4" t="s">
        <v>247</v>
      </c>
    </row>
    <row r="10" ht="39.75" customHeight="1">
      <c r="A10" s="5" t="s">
        <v>2</v>
      </c>
    </row>
    <row r="11" ht="22.5" customHeight="1">
      <c r="A11" s="5"/>
    </row>
    <row r="12" ht="27" customHeight="1">
      <c r="A12" s="3"/>
    </row>
    <row r="17" ht="324" customHeight="1"/>
    <row r="18" ht="15" customHeight="1">
      <c r="A18" s="6" t="s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2">
      <selection activeCell="B38" sqref="B38"/>
    </sheetView>
  </sheetViews>
  <sheetFormatPr defaultColWidth="9.00390625" defaultRowHeight="12.75" customHeight="1"/>
  <cols>
    <col min="1" max="1" width="14.00390625" style="0" customWidth="1"/>
    <col min="2" max="2" width="79.140625" style="0" customWidth="1"/>
    <col min="3" max="5" width="22.421875" style="0" customWidth="1"/>
    <col min="6" max="6" width="38.140625" style="0" customWidth="1"/>
    <col min="7" max="9" width="9.00390625" style="0" customWidth="1"/>
    <col min="10" max="10" width="16.00390625" style="0" customWidth="1"/>
  </cols>
  <sheetData>
    <row r="1" spans="1:5" ht="15.75" customHeight="1">
      <c r="A1" s="7"/>
      <c r="B1" s="8"/>
      <c r="C1" s="8"/>
      <c r="D1" s="8"/>
      <c r="E1" s="8"/>
    </row>
    <row r="2" spans="1:5" ht="66" customHeight="1">
      <c r="A2" s="9" t="s">
        <v>4</v>
      </c>
      <c r="B2" s="10" t="s">
        <v>5</v>
      </c>
      <c r="C2" s="11" t="s">
        <v>6</v>
      </c>
      <c r="D2" s="12" t="s">
        <v>7</v>
      </c>
      <c r="E2" s="13" t="s">
        <v>249</v>
      </c>
    </row>
    <row r="3" spans="1:5" s="17" customFormat="1" ht="18" customHeight="1">
      <c r="A3" s="14">
        <v>7</v>
      </c>
      <c r="B3" s="15" t="s">
        <v>8</v>
      </c>
      <c r="C3" s="16">
        <f>C4+C7+C20+C25+C30</f>
        <v>3001596</v>
      </c>
      <c r="D3" s="16">
        <f>D4+D7+D20+D25+D30</f>
        <v>111215</v>
      </c>
      <c r="E3" s="16">
        <f>E4+E7+E20+E25+E30</f>
        <v>3101459</v>
      </c>
    </row>
    <row r="4" spans="1:5" s="17" customFormat="1" ht="18" customHeight="1">
      <c r="A4" s="14">
        <v>73</v>
      </c>
      <c r="B4" s="15" t="s">
        <v>9</v>
      </c>
      <c r="C4" s="16">
        <v>10000</v>
      </c>
      <c r="D4" s="16">
        <f>D5+D6</f>
        <v>10324</v>
      </c>
      <c r="E4" s="16">
        <f>E5</f>
        <v>10000</v>
      </c>
    </row>
    <row r="5" spans="1:5" ht="18" customHeight="1">
      <c r="A5" s="18">
        <v>7321</v>
      </c>
      <c r="B5" s="19" t="s">
        <v>10</v>
      </c>
      <c r="C5" s="20">
        <v>10000</v>
      </c>
      <c r="D5" s="20">
        <v>0</v>
      </c>
      <c r="E5" s="20">
        <f>E6</f>
        <v>10000</v>
      </c>
    </row>
    <row r="6" spans="1:5" ht="18" customHeight="1">
      <c r="A6" s="18">
        <v>732121</v>
      </c>
      <c r="B6" s="21" t="s">
        <v>11</v>
      </c>
      <c r="C6" s="20">
        <v>10000</v>
      </c>
      <c r="D6" s="20">
        <v>10324</v>
      </c>
      <c r="E6" s="20">
        <v>10000</v>
      </c>
    </row>
    <row r="7" spans="1:5" s="17" customFormat="1" ht="18" customHeight="1">
      <c r="A7" s="14">
        <v>74</v>
      </c>
      <c r="B7" s="15" t="s">
        <v>12</v>
      </c>
      <c r="C7" s="16">
        <f>C8+C14</f>
        <v>263804</v>
      </c>
      <c r="D7" s="16">
        <f>D8+D14</f>
        <v>0</v>
      </c>
      <c r="E7" s="16">
        <f>E8+E14</f>
        <v>263804</v>
      </c>
    </row>
    <row r="8" spans="1:5" s="17" customFormat="1" ht="18" customHeight="1">
      <c r="A8" s="14">
        <v>742</v>
      </c>
      <c r="B8" s="15" t="s">
        <v>13</v>
      </c>
      <c r="C8" s="16">
        <f>C9+C10+C11+C12+C13</f>
        <v>202448</v>
      </c>
      <c r="D8" s="16">
        <v>0</v>
      </c>
      <c r="E8" s="16">
        <f>E9+E10+E11+E12+E13</f>
        <v>202448</v>
      </c>
    </row>
    <row r="9" spans="1:5" ht="20.25" customHeight="1">
      <c r="A9" s="18">
        <v>742121</v>
      </c>
      <c r="B9" s="19" t="s">
        <v>14</v>
      </c>
      <c r="C9" s="22">
        <v>169841</v>
      </c>
      <c r="D9" s="22">
        <v>0</v>
      </c>
      <c r="E9" s="22">
        <v>169841</v>
      </c>
    </row>
    <row r="10" spans="1:5" ht="18" customHeight="1">
      <c r="A10" s="18">
        <v>7421210</v>
      </c>
      <c r="B10" s="19" t="s">
        <v>15</v>
      </c>
      <c r="C10" s="20">
        <v>3500</v>
      </c>
      <c r="D10" s="20">
        <v>25497</v>
      </c>
      <c r="E10" s="20">
        <v>28997</v>
      </c>
    </row>
    <row r="11" spans="1:5" ht="18" customHeight="1">
      <c r="A11" s="18">
        <v>7421211</v>
      </c>
      <c r="B11" s="19" t="s">
        <v>16</v>
      </c>
      <c r="C11" s="20">
        <v>28997</v>
      </c>
      <c r="D11" s="20">
        <v>-25497</v>
      </c>
      <c r="E11" s="20">
        <v>3500</v>
      </c>
    </row>
    <row r="12" spans="1:5" ht="18" customHeight="1">
      <c r="A12" s="18">
        <v>742322</v>
      </c>
      <c r="B12" s="19" t="s">
        <v>17</v>
      </c>
      <c r="C12" s="20">
        <v>10</v>
      </c>
      <c r="D12" s="20">
        <v>0</v>
      </c>
      <c r="E12" s="20">
        <v>10</v>
      </c>
    </row>
    <row r="13" spans="1:5" ht="21.75" customHeight="1">
      <c r="A13" s="18">
        <v>742325</v>
      </c>
      <c r="B13" s="19" t="s">
        <v>18</v>
      </c>
      <c r="C13" s="20">
        <v>100</v>
      </c>
      <c r="D13" s="20">
        <v>0</v>
      </c>
      <c r="E13" s="20">
        <v>100</v>
      </c>
    </row>
    <row r="14" spans="1:5" s="17" customFormat="1" ht="18" customHeight="1">
      <c r="A14" s="14">
        <v>745</v>
      </c>
      <c r="B14" s="15" t="s">
        <v>19</v>
      </c>
      <c r="C14" s="16">
        <v>61356</v>
      </c>
      <c r="D14" s="16">
        <f>D15+D16+D17+D18+D19</f>
        <v>0</v>
      </c>
      <c r="E14" s="16">
        <f>E15+E16+E17+E18+E19</f>
        <v>61356</v>
      </c>
    </row>
    <row r="15" spans="1:5" ht="18" customHeight="1">
      <c r="A15" s="23">
        <v>7451111</v>
      </c>
      <c r="B15" s="21" t="s">
        <v>20</v>
      </c>
      <c r="C15" s="20">
        <v>61000</v>
      </c>
      <c r="D15" s="20">
        <v>0</v>
      </c>
      <c r="E15" s="20">
        <v>61000</v>
      </c>
    </row>
    <row r="16" spans="1:5" ht="18" customHeight="1">
      <c r="A16" s="18">
        <v>74512118</v>
      </c>
      <c r="B16" s="19" t="s">
        <v>21</v>
      </c>
      <c r="C16" s="20">
        <v>25</v>
      </c>
      <c r="D16" s="20">
        <v>0</v>
      </c>
      <c r="E16" s="20">
        <v>25</v>
      </c>
    </row>
    <row r="17" spans="1:5" ht="18" customHeight="1">
      <c r="A17" s="18">
        <v>7451212</v>
      </c>
      <c r="B17" s="19" t="s">
        <v>22</v>
      </c>
      <c r="C17" s="20">
        <v>300</v>
      </c>
      <c r="D17" s="20">
        <v>0</v>
      </c>
      <c r="E17" s="20">
        <v>300</v>
      </c>
    </row>
    <row r="18" spans="1:5" ht="18" customHeight="1">
      <c r="A18" s="18">
        <v>7451214</v>
      </c>
      <c r="B18" s="19" t="s">
        <v>23</v>
      </c>
      <c r="C18" s="20">
        <v>1</v>
      </c>
      <c r="D18" s="20">
        <v>0</v>
      </c>
      <c r="E18" s="20">
        <v>1</v>
      </c>
    </row>
    <row r="19" spans="1:5" ht="18" customHeight="1">
      <c r="A19" s="18">
        <v>7451216</v>
      </c>
      <c r="B19" s="19" t="s">
        <v>24</v>
      </c>
      <c r="C19" s="20">
        <v>30</v>
      </c>
      <c r="D19" s="20">
        <v>0</v>
      </c>
      <c r="E19" s="20">
        <v>30</v>
      </c>
    </row>
    <row r="20" spans="1:5" s="17" customFormat="1" ht="18" customHeight="1">
      <c r="A20" s="14">
        <v>77</v>
      </c>
      <c r="B20" s="15" t="s">
        <v>25</v>
      </c>
      <c r="C20" s="16">
        <v>400</v>
      </c>
      <c r="D20" s="16">
        <f>D21</f>
        <v>0</v>
      </c>
      <c r="E20" s="16">
        <f>E21</f>
        <v>400</v>
      </c>
    </row>
    <row r="21" spans="1:5" s="17" customFormat="1" ht="18" customHeight="1">
      <c r="A21" s="14">
        <v>771</v>
      </c>
      <c r="B21" s="24" t="s">
        <v>25</v>
      </c>
      <c r="C21" s="16">
        <v>400</v>
      </c>
      <c r="D21" s="16">
        <f>D22+D23+D24</f>
        <v>0</v>
      </c>
      <c r="E21" s="16">
        <f>E22+E23+E24</f>
        <v>400</v>
      </c>
    </row>
    <row r="22" spans="1:5" ht="18" customHeight="1">
      <c r="A22" s="18">
        <v>771111</v>
      </c>
      <c r="B22" s="19" t="s">
        <v>25</v>
      </c>
      <c r="C22" s="20">
        <v>0</v>
      </c>
      <c r="D22" s="20">
        <v>0</v>
      </c>
      <c r="E22" s="20"/>
    </row>
    <row r="23" spans="1:5" ht="36" customHeight="1">
      <c r="A23" s="18">
        <v>771113</v>
      </c>
      <c r="B23" s="19" t="s">
        <v>26</v>
      </c>
      <c r="C23" s="20">
        <v>0</v>
      </c>
      <c r="D23" s="20">
        <v>0</v>
      </c>
      <c r="E23" s="20"/>
    </row>
    <row r="24" spans="1:5" ht="36" customHeight="1">
      <c r="A24" s="23">
        <v>772111</v>
      </c>
      <c r="B24" s="21" t="s">
        <v>27</v>
      </c>
      <c r="C24" s="20">
        <v>400</v>
      </c>
      <c r="D24" s="20">
        <v>0</v>
      </c>
      <c r="E24" s="20">
        <v>400</v>
      </c>
    </row>
    <row r="25" spans="1:5" s="17" customFormat="1" ht="36" customHeight="1">
      <c r="A25" s="14">
        <v>78</v>
      </c>
      <c r="B25" s="15" t="s">
        <v>28</v>
      </c>
      <c r="C25" s="16">
        <v>2445832</v>
      </c>
      <c r="D25" s="16">
        <f>D26</f>
        <v>31084</v>
      </c>
      <c r="E25" s="16">
        <f>E26</f>
        <v>2476916</v>
      </c>
    </row>
    <row r="26" spans="1:5" s="17" customFormat="1" ht="33" customHeight="1">
      <c r="A26" s="14">
        <v>781</v>
      </c>
      <c r="B26" s="24" t="s">
        <v>28</v>
      </c>
      <c r="C26" s="25">
        <v>2445832</v>
      </c>
      <c r="D26" s="16">
        <f>D27+D28+D29</f>
        <v>31084</v>
      </c>
      <c r="E26" s="16">
        <f>E27+E28+E29</f>
        <v>2476916</v>
      </c>
    </row>
    <row r="27" spans="1:5" ht="18" customHeight="1">
      <c r="A27" s="18">
        <v>781111</v>
      </c>
      <c r="B27" s="19" t="s">
        <v>29</v>
      </c>
      <c r="C27" s="26">
        <v>38916</v>
      </c>
      <c r="D27" s="22">
        <v>31084</v>
      </c>
      <c r="E27" s="22">
        <v>70000</v>
      </c>
    </row>
    <row r="28" spans="1:5" ht="18" customHeight="1">
      <c r="A28" s="18">
        <v>7811111</v>
      </c>
      <c r="B28" s="19" t="s">
        <v>30</v>
      </c>
      <c r="C28" s="26">
        <v>469</v>
      </c>
      <c r="D28" s="22">
        <v>0</v>
      </c>
      <c r="E28" s="22">
        <v>469</v>
      </c>
    </row>
    <row r="29" spans="1:5" ht="18" customHeight="1">
      <c r="A29" s="18">
        <v>781112</v>
      </c>
      <c r="B29" s="19" t="s">
        <v>31</v>
      </c>
      <c r="C29" s="26">
        <v>2406447</v>
      </c>
      <c r="D29" s="22">
        <v>0</v>
      </c>
      <c r="E29" s="22">
        <v>2406447</v>
      </c>
    </row>
    <row r="30" spans="1:5" s="17" customFormat="1" ht="36" customHeight="1">
      <c r="A30" s="14">
        <v>79</v>
      </c>
      <c r="B30" s="15" t="s">
        <v>32</v>
      </c>
      <c r="C30" s="16">
        <v>281560</v>
      </c>
      <c r="D30" s="16">
        <f>D31</f>
        <v>69807</v>
      </c>
      <c r="E30" s="16">
        <f>E31</f>
        <v>350339</v>
      </c>
    </row>
    <row r="31" spans="1:5" s="17" customFormat="1" ht="18" customHeight="1">
      <c r="A31" s="14">
        <v>791</v>
      </c>
      <c r="B31" s="24" t="s">
        <v>32</v>
      </c>
      <c r="C31" s="16">
        <v>281560</v>
      </c>
      <c r="D31" s="16">
        <f>D32+D33+D34+D35+D36+D37+D38+D39</f>
        <v>69807</v>
      </c>
      <c r="E31" s="16">
        <f>E32+E33+E34+E35+E36+E37+E38</f>
        <v>350339</v>
      </c>
    </row>
    <row r="32" spans="1:5" ht="18" customHeight="1">
      <c r="A32" s="18">
        <v>791111</v>
      </c>
      <c r="B32" s="19" t="s">
        <v>33</v>
      </c>
      <c r="C32" s="20">
        <v>273060</v>
      </c>
      <c r="D32" s="20"/>
      <c r="E32" s="20">
        <v>273060</v>
      </c>
    </row>
    <row r="33" spans="1:5" ht="36" customHeight="1">
      <c r="A33" s="18">
        <v>7911111</v>
      </c>
      <c r="B33" s="19" t="s">
        <v>244</v>
      </c>
      <c r="C33" s="20">
        <v>0</v>
      </c>
      <c r="D33" s="20">
        <v>55150</v>
      </c>
      <c r="E33" s="20">
        <v>55150</v>
      </c>
    </row>
    <row r="34" spans="1:5" ht="36" customHeight="1">
      <c r="A34" s="18">
        <v>79111132</v>
      </c>
      <c r="B34" s="19" t="s">
        <v>34</v>
      </c>
      <c r="C34" s="20">
        <v>4000</v>
      </c>
      <c r="D34" s="20">
        <v>0</v>
      </c>
      <c r="E34" s="20">
        <v>4000</v>
      </c>
    </row>
    <row r="35" spans="1:5" ht="18" customHeight="1">
      <c r="A35" s="18">
        <v>7911115</v>
      </c>
      <c r="B35" s="19" t="s">
        <v>35</v>
      </c>
      <c r="C35" s="20">
        <v>3000</v>
      </c>
      <c r="D35" s="20">
        <v>0</v>
      </c>
      <c r="E35" s="20">
        <v>3000</v>
      </c>
    </row>
    <row r="36" spans="1:5" ht="18" customHeight="1">
      <c r="A36" s="18">
        <v>7911116</v>
      </c>
      <c r="B36" s="19" t="s">
        <v>36</v>
      </c>
      <c r="C36" s="20">
        <v>1500</v>
      </c>
      <c r="D36" s="20">
        <v>0</v>
      </c>
      <c r="E36" s="20">
        <v>1500</v>
      </c>
    </row>
    <row r="37" spans="1:5" ht="18" customHeight="1">
      <c r="A37" s="18">
        <v>7911117</v>
      </c>
      <c r="B37" s="19" t="s">
        <v>242</v>
      </c>
      <c r="C37" s="20">
        <v>0</v>
      </c>
      <c r="D37" s="20">
        <v>9379</v>
      </c>
      <c r="E37" s="20">
        <v>9379</v>
      </c>
    </row>
    <row r="38" spans="1:5" s="17" customFormat="1" ht="18" customHeight="1">
      <c r="A38" s="18">
        <v>7911118</v>
      </c>
      <c r="B38" s="19" t="s">
        <v>243</v>
      </c>
      <c r="C38" s="20">
        <v>0</v>
      </c>
      <c r="D38" s="20">
        <v>4250</v>
      </c>
      <c r="E38" s="20">
        <v>4250</v>
      </c>
    </row>
    <row r="39" spans="1:5" s="17" customFormat="1" ht="18" customHeight="1">
      <c r="A39" s="18"/>
      <c r="B39" s="19"/>
      <c r="C39" s="20"/>
      <c r="D39" s="20">
        <v>1028</v>
      </c>
      <c r="E39" s="20"/>
    </row>
    <row r="40" spans="1:5" s="17" customFormat="1" ht="18" customHeight="1">
      <c r="A40" s="14">
        <v>8</v>
      </c>
      <c r="B40" s="15" t="s">
        <v>37</v>
      </c>
      <c r="C40" s="16">
        <v>100</v>
      </c>
      <c r="D40" s="16">
        <f aca="true" t="shared" si="0" ref="D40:E42">D41</f>
        <v>0</v>
      </c>
      <c r="E40" s="16">
        <f t="shared" si="0"/>
        <v>100</v>
      </c>
    </row>
    <row r="41" spans="1:5" ht="18" customHeight="1">
      <c r="A41" s="14">
        <v>81</v>
      </c>
      <c r="B41" s="24" t="s">
        <v>38</v>
      </c>
      <c r="C41" s="16">
        <v>100</v>
      </c>
      <c r="D41" s="16">
        <f t="shared" si="0"/>
        <v>0</v>
      </c>
      <c r="E41" s="16">
        <f t="shared" si="0"/>
        <v>100</v>
      </c>
    </row>
    <row r="42" spans="1:5" ht="18" customHeight="1">
      <c r="A42" s="14">
        <v>811</v>
      </c>
      <c r="B42" s="24" t="s">
        <v>39</v>
      </c>
      <c r="C42" s="16">
        <v>100</v>
      </c>
      <c r="D42" s="20">
        <f t="shared" si="0"/>
        <v>0</v>
      </c>
      <c r="E42" s="20">
        <f t="shared" si="0"/>
        <v>100</v>
      </c>
    </row>
    <row r="43" spans="1:5" ht="18.75" customHeight="1">
      <c r="A43" s="18">
        <v>811122</v>
      </c>
      <c r="B43" s="19" t="s">
        <v>40</v>
      </c>
      <c r="C43" s="20">
        <v>100</v>
      </c>
      <c r="D43" s="20">
        <v>0</v>
      </c>
      <c r="E43" s="20">
        <v>100</v>
      </c>
    </row>
    <row r="44" spans="1:5" ht="24" customHeight="1">
      <c r="A44" s="27"/>
      <c r="B44" s="28" t="s">
        <v>41</v>
      </c>
      <c r="C44" s="29">
        <f>C3+C40</f>
        <v>3001696</v>
      </c>
      <c r="D44" s="29">
        <f>D4+D7+D20+D25+D30+D40</f>
        <v>111215</v>
      </c>
      <c r="E44" s="29">
        <f>C44+D44</f>
        <v>3112911</v>
      </c>
    </row>
    <row r="45" spans="4:5" ht="12.75" customHeight="1">
      <c r="D45" s="30"/>
      <c r="E45" s="30"/>
    </row>
    <row r="46" ht="12.75" customHeight="1">
      <c r="E46" s="30"/>
    </row>
    <row r="47" ht="12.75" customHeight="1">
      <c r="E47" s="30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landscape" scale="7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zoomScalePageLayoutView="0" workbookViewId="0" topLeftCell="A166">
      <selection activeCell="F177" sqref="F177"/>
    </sheetView>
  </sheetViews>
  <sheetFormatPr defaultColWidth="9.140625" defaultRowHeight="18" customHeight="1"/>
  <cols>
    <col min="1" max="1" width="15.8515625" style="31" customWidth="1"/>
    <col min="2" max="2" width="76.140625" style="31" customWidth="1"/>
    <col min="3" max="3" width="0.13671875" style="32" customWidth="1"/>
    <col min="4" max="4" width="17.7109375" style="80" customWidth="1"/>
    <col min="5" max="5" width="16.8515625" style="80" customWidth="1"/>
    <col min="6" max="6" width="26.7109375" style="80" customWidth="1"/>
    <col min="7" max="16384" width="9.140625" style="33" customWidth="1"/>
  </cols>
  <sheetData>
    <row r="1" spans="1:2" ht="10.5" customHeight="1" thickBot="1">
      <c r="A1" s="34" t="s">
        <v>241</v>
      </c>
      <c r="B1" s="34"/>
    </row>
    <row r="2" spans="1:6" ht="62.25" customHeight="1" thickBot="1">
      <c r="A2" s="60"/>
      <c r="B2" s="61" t="s">
        <v>42</v>
      </c>
      <c r="C2" s="62" t="s">
        <v>43</v>
      </c>
      <c r="D2" s="81" t="s">
        <v>44</v>
      </c>
      <c r="E2" s="82" t="s">
        <v>45</v>
      </c>
      <c r="F2" s="83" t="s">
        <v>248</v>
      </c>
    </row>
    <row r="3" spans="1:6" s="35" customFormat="1" ht="18" customHeight="1">
      <c r="A3" s="66">
        <v>4</v>
      </c>
      <c r="B3" s="67" t="s">
        <v>46</v>
      </c>
      <c r="C3" s="68"/>
      <c r="D3" s="84">
        <f>D4+D33+D158+D162+D165</f>
        <v>2992304</v>
      </c>
      <c r="E3" s="85">
        <f>E4+E33+E158+E162+E165</f>
        <v>112828</v>
      </c>
      <c r="F3" s="86">
        <f>F4+F33+F158+F162+F165</f>
        <v>3105133</v>
      </c>
    </row>
    <row r="4" spans="1:8" s="35" customFormat="1" ht="18" customHeight="1">
      <c r="A4" s="69">
        <v>41</v>
      </c>
      <c r="B4" s="36" t="s">
        <v>47</v>
      </c>
      <c r="C4" s="37"/>
      <c r="D4" s="87">
        <f>D5+D15+D21+D28+D30</f>
        <v>348522</v>
      </c>
      <c r="E4" s="88">
        <f>E5+E15+E21+E28+E30</f>
        <v>97067</v>
      </c>
      <c r="F4" s="87">
        <f>F5+F15+F21+F28+F30</f>
        <v>445589</v>
      </c>
      <c r="G4" s="58"/>
      <c r="H4" s="58"/>
    </row>
    <row r="5" spans="1:8" s="35" customFormat="1" ht="18" customHeight="1">
      <c r="A5" s="69">
        <v>411</v>
      </c>
      <c r="B5" s="36" t="s">
        <v>48</v>
      </c>
      <c r="C5" s="37"/>
      <c r="D5" s="87">
        <v>279527</v>
      </c>
      <c r="E5" s="88">
        <f>E6+E7+E8+E9+E10+E11+E12+E13+E14</f>
        <v>85881</v>
      </c>
      <c r="F5" s="89">
        <f>D5+E5</f>
        <v>365408</v>
      </c>
      <c r="G5" s="58"/>
      <c r="H5" s="58"/>
    </row>
    <row r="6" spans="1:8" ht="18" customHeight="1">
      <c r="A6" s="70">
        <v>411111</v>
      </c>
      <c r="B6" s="21" t="s">
        <v>49</v>
      </c>
      <c r="C6" s="38"/>
      <c r="D6" s="90">
        <v>191704</v>
      </c>
      <c r="E6" s="91">
        <v>59634</v>
      </c>
      <c r="F6" s="92">
        <f>D6+E6</f>
        <v>251338</v>
      </c>
      <c r="G6" s="58"/>
      <c r="H6" s="58"/>
    </row>
    <row r="7" spans="1:8" ht="18" customHeight="1">
      <c r="A7" s="70">
        <v>411112</v>
      </c>
      <c r="B7" s="21" t="s">
        <v>50</v>
      </c>
      <c r="C7" s="38"/>
      <c r="D7" s="90">
        <v>10765</v>
      </c>
      <c r="E7" s="91">
        <v>-2746</v>
      </c>
      <c r="F7" s="92">
        <f aca="true" t="shared" si="0" ref="F7:F14">D7+E7</f>
        <v>8019</v>
      </c>
      <c r="G7" s="58"/>
      <c r="H7" s="58"/>
    </row>
    <row r="8" spans="1:8" ht="18" customHeight="1">
      <c r="A8" s="70">
        <v>411113</v>
      </c>
      <c r="B8" s="21" t="s">
        <v>51</v>
      </c>
      <c r="C8" s="38"/>
      <c r="D8" s="90">
        <v>407</v>
      </c>
      <c r="E8" s="91">
        <v>66</v>
      </c>
      <c r="F8" s="92">
        <f t="shared" si="0"/>
        <v>473</v>
      </c>
      <c r="G8" s="58"/>
      <c r="H8" s="58"/>
    </row>
    <row r="9" spans="1:8" ht="18" customHeight="1">
      <c r="A9" s="70">
        <v>411115</v>
      </c>
      <c r="B9" s="21" t="s">
        <v>52</v>
      </c>
      <c r="C9" s="38"/>
      <c r="D9" s="90">
        <v>13270</v>
      </c>
      <c r="E9" s="91">
        <v>2162</v>
      </c>
      <c r="F9" s="92">
        <f t="shared" si="0"/>
        <v>15432</v>
      </c>
      <c r="G9" s="58"/>
      <c r="H9" s="58"/>
    </row>
    <row r="10" spans="1:8" ht="18" customHeight="1">
      <c r="A10" s="70">
        <v>411117</v>
      </c>
      <c r="B10" s="21" t="s">
        <v>53</v>
      </c>
      <c r="C10" s="38"/>
      <c r="D10" s="90">
        <v>5072</v>
      </c>
      <c r="E10" s="91">
        <v>826</v>
      </c>
      <c r="F10" s="92">
        <f t="shared" si="0"/>
        <v>5898</v>
      </c>
      <c r="G10" s="58"/>
      <c r="H10" s="58"/>
    </row>
    <row r="11" spans="1:8" ht="18" customHeight="1">
      <c r="A11" s="70">
        <v>411118</v>
      </c>
      <c r="B11" s="21" t="s">
        <v>54</v>
      </c>
      <c r="C11" s="38"/>
      <c r="D11" s="90">
        <v>48652</v>
      </c>
      <c r="E11" s="91">
        <v>6925</v>
      </c>
      <c r="F11" s="92">
        <f t="shared" si="0"/>
        <v>55577</v>
      </c>
      <c r="G11" s="58"/>
      <c r="H11" s="58"/>
    </row>
    <row r="12" spans="1:8" ht="18" customHeight="1">
      <c r="A12" s="70">
        <v>411119</v>
      </c>
      <c r="B12" s="21" t="s">
        <v>55</v>
      </c>
      <c r="C12" s="38"/>
      <c r="D12" s="90">
        <v>9080</v>
      </c>
      <c r="E12" s="91">
        <v>18920</v>
      </c>
      <c r="F12" s="92">
        <f t="shared" si="0"/>
        <v>28000</v>
      </c>
      <c r="G12" s="58"/>
      <c r="H12" s="58"/>
    </row>
    <row r="13" spans="1:8" ht="18" customHeight="1">
      <c r="A13" s="70">
        <v>411131</v>
      </c>
      <c r="B13" s="21" t="s">
        <v>56</v>
      </c>
      <c r="C13" s="38"/>
      <c r="D13" s="90">
        <v>0</v>
      </c>
      <c r="E13" s="91">
        <v>0</v>
      </c>
      <c r="F13" s="92">
        <f t="shared" si="0"/>
        <v>0</v>
      </c>
      <c r="G13" s="58"/>
      <c r="H13" s="58"/>
    </row>
    <row r="14" spans="1:8" ht="18" customHeight="1">
      <c r="A14" s="70">
        <v>411141</v>
      </c>
      <c r="B14" s="21" t="s">
        <v>57</v>
      </c>
      <c r="C14" s="38"/>
      <c r="D14" s="90">
        <v>577</v>
      </c>
      <c r="E14" s="91">
        <v>94</v>
      </c>
      <c r="F14" s="92">
        <f t="shared" si="0"/>
        <v>671</v>
      </c>
      <c r="G14" s="58"/>
      <c r="H14" s="58"/>
    </row>
    <row r="15" spans="1:8" s="35" customFormat="1" ht="18" customHeight="1">
      <c r="A15" s="69">
        <v>412</v>
      </c>
      <c r="B15" s="36" t="s">
        <v>58</v>
      </c>
      <c r="C15" s="37"/>
      <c r="D15" s="87">
        <v>48264</v>
      </c>
      <c r="E15" s="93">
        <f>E16+E17+E18+E19+E20</f>
        <v>11186</v>
      </c>
      <c r="F15" s="89">
        <f aca="true" t="shared" si="1" ref="F15:F32">D15+E15</f>
        <v>59450</v>
      </c>
      <c r="G15" s="58"/>
      <c r="H15" s="58"/>
    </row>
    <row r="16" spans="1:8" ht="18" customHeight="1">
      <c r="A16" s="70">
        <v>412111</v>
      </c>
      <c r="B16" s="21" t="s">
        <v>59</v>
      </c>
      <c r="C16" s="38"/>
      <c r="D16" s="94">
        <v>33420</v>
      </c>
      <c r="E16" s="91">
        <v>7768</v>
      </c>
      <c r="F16" s="92">
        <f t="shared" si="1"/>
        <v>41188</v>
      </c>
      <c r="G16" s="58"/>
      <c r="H16" s="58"/>
    </row>
    <row r="17" spans="1:8" ht="18" customHeight="1">
      <c r="A17" s="70">
        <v>412211</v>
      </c>
      <c r="B17" s="21" t="s">
        <v>60</v>
      </c>
      <c r="C17" s="38"/>
      <c r="D17" s="94">
        <v>14844</v>
      </c>
      <c r="E17" s="91">
        <v>3418</v>
      </c>
      <c r="F17" s="92">
        <f t="shared" si="1"/>
        <v>18262</v>
      </c>
      <c r="G17" s="58"/>
      <c r="H17" s="58"/>
    </row>
    <row r="18" spans="1:8" ht="18" customHeight="1">
      <c r="A18" s="70">
        <v>412311</v>
      </c>
      <c r="B18" s="21" t="s">
        <v>61</v>
      </c>
      <c r="C18" s="38"/>
      <c r="D18" s="94">
        <v>0</v>
      </c>
      <c r="E18" s="91">
        <v>0</v>
      </c>
      <c r="F18" s="92">
        <f t="shared" si="1"/>
        <v>0</v>
      </c>
      <c r="G18" s="58"/>
      <c r="H18" s="58"/>
    </row>
    <row r="19" spans="1:8" ht="18" customHeight="1">
      <c r="A19" s="71">
        <v>413</v>
      </c>
      <c r="B19" s="21" t="s">
        <v>62</v>
      </c>
      <c r="C19" s="38"/>
      <c r="D19" s="94">
        <v>0</v>
      </c>
      <c r="E19" s="91">
        <v>0</v>
      </c>
      <c r="F19" s="92">
        <f t="shared" si="1"/>
        <v>0</v>
      </c>
      <c r="G19" s="58"/>
      <c r="H19" s="58"/>
    </row>
    <row r="20" spans="1:8" ht="18" customHeight="1">
      <c r="A20" s="72">
        <v>413141</v>
      </c>
      <c r="B20" s="39" t="s">
        <v>63</v>
      </c>
      <c r="C20" s="38"/>
      <c r="D20" s="94">
        <v>0</v>
      </c>
      <c r="E20" s="91">
        <v>0</v>
      </c>
      <c r="F20" s="92">
        <f t="shared" si="1"/>
        <v>0</v>
      </c>
      <c r="G20" s="58"/>
      <c r="H20" s="58"/>
    </row>
    <row r="21" spans="1:8" s="35" customFormat="1" ht="18" customHeight="1">
      <c r="A21" s="69">
        <v>414</v>
      </c>
      <c r="B21" s="36" t="s">
        <v>64</v>
      </c>
      <c r="C21" s="37"/>
      <c r="D21" s="87">
        <v>3300</v>
      </c>
      <c r="E21" s="88">
        <f>E22+E23+E24+E25+E26+E27</f>
        <v>0</v>
      </c>
      <c r="F21" s="89">
        <f t="shared" si="1"/>
        <v>3300</v>
      </c>
      <c r="G21" s="58"/>
      <c r="H21" s="58"/>
    </row>
    <row r="22" spans="1:8" ht="18" customHeight="1">
      <c r="A22" s="70">
        <v>414111</v>
      </c>
      <c r="B22" s="21" t="s">
        <v>65</v>
      </c>
      <c r="C22" s="38"/>
      <c r="D22" s="94">
        <v>400</v>
      </c>
      <c r="E22" s="95">
        <v>0</v>
      </c>
      <c r="F22" s="92">
        <f t="shared" si="1"/>
        <v>400</v>
      </c>
      <c r="G22" s="58"/>
      <c r="H22" s="58"/>
    </row>
    <row r="23" spans="1:8" ht="18" customHeight="1">
      <c r="A23" s="70">
        <v>414121</v>
      </c>
      <c r="B23" s="21" t="s">
        <v>66</v>
      </c>
      <c r="C23" s="38"/>
      <c r="D23" s="94">
        <v>0</v>
      </c>
      <c r="E23" s="95">
        <v>0</v>
      </c>
      <c r="F23" s="92">
        <f t="shared" si="1"/>
        <v>0</v>
      </c>
      <c r="G23" s="58"/>
      <c r="H23" s="58"/>
    </row>
    <row r="24" spans="1:8" ht="18" customHeight="1">
      <c r="A24" s="70">
        <v>4141211</v>
      </c>
      <c r="B24" s="21" t="s">
        <v>67</v>
      </c>
      <c r="C24" s="38"/>
      <c r="D24" s="94">
        <v>0</v>
      </c>
      <c r="E24" s="95">
        <v>0</v>
      </c>
      <c r="F24" s="92">
        <f t="shared" si="1"/>
        <v>0</v>
      </c>
      <c r="G24" s="58"/>
      <c r="H24" s="58"/>
    </row>
    <row r="25" spans="1:8" ht="18" customHeight="1">
      <c r="A25" s="70">
        <v>414311</v>
      </c>
      <c r="B25" s="21" t="s">
        <v>68</v>
      </c>
      <c r="C25" s="38"/>
      <c r="D25" s="94">
        <v>2300</v>
      </c>
      <c r="E25" s="95">
        <v>0</v>
      </c>
      <c r="F25" s="92">
        <f t="shared" si="1"/>
        <v>2300</v>
      </c>
      <c r="G25" s="58"/>
      <c r="H25" s="58"/>
    </row>
    <row r="26" spans="1:8" ht="36" customHeight="1">
      <c r="A26" s="70">
        <v>414411</v>
      </c>
      <c r="B26" s="21" t="s">
        <v>69</v>
      </c>
      <c r="C26" s="38"/>
      <c r="D26" s="94">
        <v>400</v>
      </c>
      <c r="E26" s="95">
        <v>0</v>
      </c>
      <c r="F26" s="92">
        <f t="shared" si="1"/>
        <v>400</v>
      </c>
      <c r="G26" s="58"/>
      <c r="H26" s="58"/>
    </row>
    <row r="27" spans="1:8" ht="36" customHeight="1">
      <c r="A27" s="70">
        <v>414314</v>
      </c>
      <c r="B27" s="21" t="s">
        <v>70</v>
      </c>
      <c r="C27" s="38"/>
      <c r="D27" s="94">
        <v>200</v>
      </c>
      <c r="E27" s="95">
        <v>0</v>
      </c>
      <c r="F27" s="92">
        <f t="shared" si="1"/>
        <v>200</v>
      </c>
      <c r="G27" s="58"/>
      <c r="H27" s="58"/>
    </row>
    <row r="28" spans="1:8" s="35" customFormat="1" ht="18" customHeight="1">
      <c r="A28" s="69">
        <v>415</v>
      </c>
      <c r="B28" s="36" t="s">
        <v>71</v>
      </c>
      <c r="C28" s="37"/>
      <c r="D28" s="87">
        <v>8656</v>
      </c>
      <c r="E28" s="88">
        <f>E29</f>
        <v>0</v>
      </c>
      <c r="F28" s="89">
        <f t="shared" si="1"/>
        <v>8656</v>
      </c>
      <c r="G28" s="58"/>
      <c r="H28" s="58"/>
    </row>
    <row r="29" spans="1:8" ht="18" customHeight="1">
      <c r="A29" s="70">
        <v>415112</v>
      </c>
      <c r="B29" s="21" t="s">
        <v>72</v>
      </c>
      <c r="C29" s="38"/>
      <c r="D29" s="94">
        <v>8656</v>
      </c>
      <c r="E29" s="95">
        <v>0</v>
      </c>
      <c r="F29" s="92">
        <f t="shared" si="1"/>
        <v>8656</v>
      </c>
      <c r="G29" s="58"/>
      <c r="H29" s="58"/>
    </row>
    <row r="30" spans="1:8" s="35" customFormat="1" ht="18" customHeight="1">
      <c r="A30" s="69">
        <v>416</v>
      </c>
      <c r="B30" s="36" t="s">
        <v>73</v>
      </c>
      <c r="C30" s="37"/>
      <c r="D30" s="87">
        <f>D31+D32</f>
        <v>8775</v>
      </c>
      <c r="E30" s="88">
        <f>E31+E32</f>
        <v>0</v>
      </c>
      <c r="F30" s="89">
        <f t="shared" si="1"/>
        <v>8775</v>
      </c>
      <c r="G30" s="58"/>
      <c r="H30" s="58"/>
    </row>
    <row r="31" spans="1:8" ht="18" customHeight="1">
      <c r="A31" s="70">
        <v>416111</v>
      </c>
      <c r="B31" s="21" t="s">
        <v>74</v>
      </c>
      <c r="C31" s="38"/>
      <c r="D31" s="94">
        <v>6306</v>
      </c>
      <c r="E31" s="95">
        <v>0</v>
      </c>
      <c r="F31" s="92">
        <f t="shared" si="1"/>
        <v>6306</v>
      </c>
      <c r="G31" s="58"/>
      <c r="H31" s="58"/>
    </row>
    <row r="32" spans="1:8" ht="36" customHeight="1">
      <c r="A32" s="70">
        <v>416131</v>
      </c>
      <c r="B32" s="21" t="s">
        <v>75</v>
      </c>
      <c r="C32" s="38"/>
      <c r="D32" s="94">
        <v>2469</v>
      </c>
      <c r="E32" s="95">
        <v>0</v>
      </c>
      <c r="F32" s="92">
        <f t="shared" si="1"/>
        <v>2469</v>
      </c>
      <c r="G32" s="58"/>
      <c r="H32" s="58"/>
    </row>
    <row r="33" spans="1:8" s="35" customFormat="1" ht="18" customHeight="1">
      <c r="A33" s="69">
        <v>42</v>
      </c>
      <c r="B33" s="36" t="s">
        <v>76</v>
      </c>
      <c r="C33" s="40" t="e">
        <f>C34+C56+C65+C91+C96+C118</f>
        <v>#N/A</v>
      </c>
      <c r="D33" s="87">
        <v>2638912</v>
      </c>
      <c r="E33" s="88">
        <f>E34+E56+E65+E91+E96+E118</f>
        <v>15661</v>
      </c>
      <c r="F33" s="89">
        <f>F34+F56+F65+F91+F96+F118</f>
        <v>2654574</v>
      </c>
      <c r="G33" s="58"/>
      <c r="H33" s="58"/>
    </row>
    <row r="34" spans="1:8" s="35" customFormat="1" ht="18" customHeight="1">
      <c r="A34" s="69">
        <v>421</v>
      </c>
      <c r="B34" s="36" t="s">
        <v>77</v>
      </c>
      <c r="C34" s="40" t="e">
        <f>C35+C36+C37+C38+C39+C40+C41+C42+C43+C44+C45+C46+C47+C48+C49+C50+C51+C52+C53+C54+C55</f>
        <v>#N/A</v>
      </c>
      <c r="D34" s="87">
        <v>40433</v>
      </c>
      <c r="E34" s="88">
        <f>E35+E36+E37+E38+E39+E40+E41+E42+E43+E44+E45+E46+E47+E48+E49+E50+E51+E53+E54+E55</f>
        <v>0</v>
      </c>
      <c r="F34" s="96">
        <f>F35+F36+F37+F38+F39+F40+F41+F42+F43+F44+F45+F46+F47+F48+F49+F50+F51+F52+F53+F54+F55</f>
        <v>40433</v>
      </c>
      <c r="G34" s="58"/>
      <c r="H34" s="58"/>
    </row>
    <row r="35" spans="1:8" ht="18" customHeight="1">
      <c r="A35" s="70">
        <v>421111</v>
      </c>
      <c r="B35" s="21" t="s">
        <v>78</v>
      </c>
      <c r="C35" s="38"/>
      <c r="D35" s="94">
        <v>1850</v>
      </c>
      <c r="E35" s="95">
        <v>0</v>
      </c>
      <c r="F35" s="92">
        <f>D35+E35</f>
        <v>1850</v>
      </c>
      <c r="G35" s="58"/>
      <c r="H35" s="58"/>
    </row>
    <row r="36" spans="1:8" ht="18" customHeight="1">
      <c r="A36" s="70">
        <v>421112</v>
      </c>
      <c r="B36" s="21" t="s">
        <v>79</v>
      </c>
      <c r="C36" s="38"/>
      <c r="D36" s="94">
        <v>50</v>
      </c>
      <c r="E36" s="95">
        <v>0</v>
      </c>
      <c r="F36" s="92">
        <f aca="true" t="shared" si="2" ref="F36:F55">D36+E36</f>
        <v>50</v>
      </c>
      <c r="G36" s="58"/>
      <c r="H36" s="58"/>
    </row>
    <row r="37" spans="1:8" ht="18" customHeight="1">
      <c r="A37" s="70">
        <v>421121</v>
      </c>
      <c r="B37" s="21" t="s">
        <v>80</v>
      </c>
      <c r="C37" s="38"/>
      <c r="D37" s="94">
        <v>20</v>
      </c>
      <c r="E37" s="95">
        <v>0</v>
      </c>
      <c r="F37" s="92">
        <f t="shared" si="2"/>
        <v>20</v>
      </c>
      <c r="G37" s="58"/>
      <c r="H37" s="58"/>
    </row>
    <row r="38" spans="1:8" ht="18" customHeight="1">
      <c r="A38" s="70">
        <v>421211</v>
      </c>
      <c r="B38" s="21" t="s">
        <v>81</v>
      </c>
      <c r="C38" s="38" t="e">
        <f aca="true" t="shared" si="3" ref="C38:C55">#N/A</f>
        <v>#N/A</v>
      </c>
      <c r="D38" s="94">
        <v>10000</v>
      </c>
      <c r="E38" s="95">
        <v>0</v>
      </c>
      <c r="F38" s="92">
        <f t="shared" si="2"/>
        <v>10000</v>
      </c>
      <c r="G38" s="58"/>
      <c r="H38" s="58"/>
    </row>
    <row r="39" spans="1:8" ht="18" customHeight="1">
      <c r="A39" s="70">
        <v>421225</v>
      </c>
      <c r="B39" s="21" t="s">
        <v>82</v>
      </c>
      <c r="C39" s="38" t="e">
        <f t="shared" si="3"/>
        <v>#N/A</v>
      </c>
      <c r="D39" s="94">
        <v>17000</v>
      </c>
      <c r="E39" s="95">
        <v>0</v>
      </c>
      <c r="F39" s="92">
        <f t="shared" si="2"/>
        <v>17000</v>
      </c>
      <c r="G39" s="58"/>
      <c r="H39" s="58"/>
    </row>
    <row r="40" spans="1:8" ht="18" customHeight="1">
      <c r="A40" s="70">
        <v>421311</v>
      </c>
      <c r="B40" s="21" t="s">
        <v>83</v>
      </c>
      <c r="C40" s="38" t="e">
        <f t="shared" si="3"/>
        <v>#N/A</v>
      </c>
      <c r="D40" s="94">
        <v>1640</v>
      </c>
      <c r="E40" s="95">
        <v>0</v>
      </c>
      <c r="F40" s="92">
        <f t="shared" si="2"/>
        <v>1640</v>
      </c>
      <c r="G40" s="58"/>
      <c r="H40" s="58"/>
    </row>
    <row r="41" spans="1:8" ht="18" customHeight="1">
      <c r="A41" s="70">
        <v>421321</v>
      </c>
      <c r="B41" s="21" t="s">
        <v>84</v>
      </c>
      <c r="C41" s="38" t="e">
        <f t="shared" si="3"/>
        <v>#N/A</v>
      </c>
      <c r="D41" s="94">
        <v>360</v>
      </c>
      <c r="E41" s="95">
        <v>0</v>
      </c>
      <c r="F41" s="92">
        <f t="shared" si="2"/>
        <v>360</v>
      </c>
      <c r="G41" s="58"/>
      <c r="H41" s="58"/>
    </row>
    <row r="42" spans="1:8" ht="18" customHeight="1">
      <c r="A42" s="70">
        <v>421324</v>
      </c>
      <c r="B42" s="21" t="s">
        <v>85</v>
      </c>
      <c r="C42" s="38" t="e">
        <f t="shared" si="3"/>
        <v>#N/A</v>
      </c>
      <c r="D42" s="94">
        <v>588</v>
      </c>
      <c r="E42" s="95">
        <v>0</v>
      </c>
      <c r="F42" s="92">
        <f t="shared" si="2"/>
        <v>588</v>
      </c>
      <c r="G42" s="58"/>
      <c r="H42" s="58"/>
    </row>
    <row r="43" spans="1:8" ht="18" customHeight="1">
      <c r="A43" s="70">
        <v>421325</v>
      </c>
      <c r="B43" s="21" t="s">
        <v>86</v>
      </c>
      <c r="C43" s="38" t="e">
        <f t="shared" si="3"/>
        <v>#N/A</v>
      </c>
      <c r="D43" s="94">
        <v>1935</v>
      </c>
      <c r="E43" s="95">
        <v>0</v>
      </c>
      <c r="F43" s="92">
        <f t="shared" si="2"/>
        <v>1935</v>
      </c>
      <c r="G43" s="58"/>
      <c r="H43" s="58"/>
    </row>
    <row r="44" spans="1:8" ht="18" customHeight="1">
      <c r="A44" s="70">
        <v>421391</v>
      </c>
      <c r="B44" s="21" t="s">
        <v>87</v>
      </c>
      <c r="C44" s="38" t="e">
        <f t="shared" si="3"/>
        <v>#N/A</v>
      </c>
      <c r="D44" s="94">
        <v>100</v>
      </c>
      <c r="E44" s="95">
        <v>0</v>
      </c>
      <c r="F44" s="92">
        <f t="shared" si="2"/>
        <v>100</v>
      </c>
      <c r="G44" s="58"/>
      <c r="H44" s="58"/>
    </row>
    <row r="45" spans="1:8" ht="18" customHeight="1">
      <c r="A45" s="70">
        <v>421411</v>
      </c>
      <c r="B45" s="21" t="s">
        <v>88</v>
      </c>
      <c r="C45" s="38" t="e">
        <f t="shared" si="3"/>
        <v>#N/A</v>
      </c>
      <c r="D45" s="94">
        <v>1600</v>
      </c>
      <c r="E45" s="95">
        <v>0</v>
      </c>
      <c r="F45" s="92">
        <f t="shared" si="2"/>
        <v>1600</v>
      </c>
      <c r="G45" s="58"/>
      <c r="H45" s="58"/>
    </row>
    <row r="46" spans="1:8" ht="18" customHeight="1">
      <c r="A46" s="70">
        <v>421412</v>
      </c>
      <c r="B46" s="21" t="s">
        <v>89</v>
      </c>
      <c r="C46" s="38" t="e">
        <f t="shared" si="3"/>
        <v>#N/A</v>
      </c>
      <c r="D46" s="94">
        <v>700</v>
      </c>
      <c r="E46" s="95">
        <v>0</v>
      </c>
      <c r="F46" s="92">
        <f t="shared" si="2"/>
        <v>700</v>
      </c>
      <c r="G46" s="58"/>
      <c r="H46" s="58"/>
    </row>
    <row r="47" spans="1:8" ht="18" customHeight="1">
      <c r="A47" s="70">
        <v>421414</v>
      </c>
      <c r="B47" s="21" t="s">
        <v>90</v>
      </c>
      <c r="C47" s="38" t="e">
        <f t="shared" si="3"/>
        <v>#N/A</v>
      </c>
      <c r="D47" s="94">
        <v>450</v>
      </c>
      <c r="E47" s="95">
        <v>0</v>
      </c>
      <c r="F47" s="92">
        <f t="shared" si="2"/>
        <v>450</v>
      </c>
      <c r="G47" s="58"/>
      <c r="H47" s="58"/>
    </row>
    <row r="48" spans="1:8" ht="18" customHeight="1">
      <c r="A48" s="70">
        <v>4214191</v>
      </c>
      <c r="B48" s="21" t="s">
        <v>91</v>
      </c>
      <c r="C48" s="38" t="e">
        <f t="shared" si="3"/>
        <v>#N/A</v>
      </c>
      <c r="D48" s="94">
        <v>200</v>
      </c>
      <c r="E48" s="95">
        <v>0</v>
      </c>
      <c r="F48" s="92">
        <f t="shared" si="2"/>
        <v>200</v>
      </c>
      <c r="G48" s="58"/>
      <c r="H48" s="58"/>
    </row>
    <row r="49" spans="1:8" ht="18" customHeight="1">
      <c r="A49" s="70">
        <v>421421</v>
      </c>
      <c r="B49" s="21" t="s">
        <v>92</v>
      </c>
      <c r="C49" s="38" t="e">
        <f t="shared" si="3"/>
        <v>#N/A</v>
      </c>
      <c r="D49" s="94">
        <v>1600</v>
      </c>
      <c r="E49" s="95">
        <v>0</v>
      </c>
      <c r="F49" s="92">
        <f t="shared" si="2"/>
        <v>1600</v>
      </c>
      <c r="G49" s="58"/>
      <c r="H49" s="58"/>
    </row>
    <row r="50" spans="1:8" ht="18" customHeight="1">
      <c r="A50" s="70">
        <v>421511</v>
      </c>
      <c r="B50" s="21" t="s">
        <v>93</v>
      </c>
      <c r="C50" s="38" t="e">
        <f t="shared" si="3"/>
        <v>#N/A</v>
      </c>
      <c r="D50" s="94">
        <v>780</v>
      </c>
      <c r="E50" s="95">
        <v>0</v>
      </c>
      <c r="F50" s="92">
        <f t="shared" si="2"/>
        <v>780</v>
      </c>
      <c r="G50" s="58"/>
      <c r="H50" s="58"/>
    </row>
    <row r="51" spans="1:8" ht="18" customHeight="1">
      <c r="A51" s="70">
        <v>421512</v>
      </c>
      <c r="B51" s="21" t="s">
        <v>94</v>
      </c>
      <c r="C51" s="38" t="e">
        <f t="shared" si="3"/>
        <v>#N/A</v>
      </c>
      <c r="D51" s="94">
        <v>540</v>
      </c>
      <c r="E51" s="95">
        <v>0</v>
      </c>
      <c r="F51" s="92">
        <f t="shared" si="2"/>
        <v>540</v>
      </c>
      <c r="G51" s="58"/>
      <c r="H51" s="58"/>
    </row>
    <row r="52" spans="1:8" ht="18" customHeight="1">
      <c r="A52" s="70">
        <v>421521</v>
      </c>
      <c r="B52" s="21" t="s">
        <v>95</v>
      </c>
      <c r="C52" s="38" t="e">
        <f t="shared" si="3"/>
        <v>#N/A</v>
      </c>
      <c r="D52" s="94">
        <v>240</v>
      </c>
      <c r="E52" s="95">
        <v>0</v>
      </c>
      <c r="F52" s="92">
        <f t="shared" si="2"/>
        <v>240</v>
      </c>
      <c r="G52" s="58"/>
      <c r="H52" s="58"/>
    </row>
    <row r="53" spans="1:8" ht="18" customHeight="1">
      <c r="A53" s="70">
        <v>421612</v>
      </c>
      <c r="B53" s="21" t="s">
        <v>96</v>
      </c>
      <c r="C53" s="38" t="e">
        <f t="shared" si="3"/>
        <v>#N/A</v>
      </c>
      <c r="D53" s="94">
        <v>150</v>
      </c>
      <c r="E53" s="95">
        <v>0</v>
      </c>
      <c r="F53" s="92">
        <f t="shared" si="2"/>
        <v>150</v>
      </c>
      <c r="G53" s="58"/>
      <c r="H53" s="58"/>
    </row>
    <row r="54" spans="1:8" ht="18" customHeight="1">
      <c r="A54" s="70">
        <v>421625</v>
      </c>
      <c r="B54" s="21" t="s">
        <v>97</v>
      </c>
      <c r="C54" s="38" t="e">
        <f t="shared" si="3"/>
        <v>#N/A</v>
      </c>
      <c r="D54" s="94">
        <v>130</v>
      </c>
      <c r="E54" s="95">
        <v>0</v>
      </c>
      <c r="F54" s="92">
        <f t="shared" si="2"/>
        <v>130</v>
      </c>
      <c r="G54" s="58"/>
      <c r="H54" s="58"/>
    </row>
    <row r="55" spans="1:8" ht="18" customHeight="1">
      <c r="A55" s="70">
        <v>4219191</v>
      </c>
      <c r="B55" s="21" t="s">
        <v>98</v>
      </c>
      <c r="C55" s="38" t="e">
        <f t="shared" si="3"/>
        <v>#N/A</v>
      </c>
      <c r="D55" s="94">
        <v>500</v>
      </c>
      <c r="E55" s="95">
        <v>0</v>
      </c>
      <c r="F55" s="92">
        <f t="shared" si="2"/>
        <v>500</v>
      </c>
      <c r="G55" s="58"/>
      <c r="H55" s="58"/>
    </row>
    <row r="56" spans="1:8" ht="18" customHeight="1">
      <c r="A56" s="69">
        <v>422</v>
      </c>
      <c r="B56" s="36" t="s">
        <v>99</v>
      </c>
      <c r="C56" s="40" t="e">
        <f>C57+C58+C59+C60+C61+C62+C63+C64</f>
        <v>#N/A</v>
      </c>
      <c r="D56" s="87">
        <v>9400</v>
      </c>
      <c r="E56" s="88">
        <f>E57+E58+E59+E60+E61+E62+E63+E64</f>
        <v>-3504</v>
      </c>
      <c r="F56" s="89">
        <f>F57+F58+F59+F60+F61+F62+F63+F64</f>
        <v>5896</v>
      </c>
      <c r="G56" s="58"/>
      <c r="H56" s="58"/>
    </row>
    <row r="57" spans="1:8" s="42" customFormat="1" ht="18" customHeight="1">
      <c r="A57" s="73">
        <v>422111</v>
      </c>
      <c r="B57" s="41" t="s">
        <v>100</v>
      </c>
      <c r="C57" s="38" t="e">
        <f aca="true" t="shared" si="4" ref="C57:C64">#N/A</f>
        <v>#N/A</v>
      </c>
      <c r="D57" s="94">
        <v>1500</v>
      </c>
      <c r="E57" s="95">
        <v>-100</v>
      </c>
      <c r="F57" s="92">
        <f aca="true" t="shared" si="5" ref="F57:F67">D57+E57</f>
        <v>1400</v>
      </c>
      <c r="G57" s="58"/>
      <c r="H57" s="58"/>
    </row>
    <row r="58" spans="1:8" s="42" customFormat="1" ht="18" customHeight="1">
      <c r="A58" s="73">
        <v>422121</v>
      </c>
      <c r="B58" s="41" t="s">
        <v>101</v>
      </c>
      <c r="C58" s="38" t="e">
        <f t="shared" si="4"/>
        <v>#N/A</v>
      </c>
      <c r="D58" s="94">
        <v>300</v>
      </c>
      <c r="E58" s="95">
        <v>0</v>
      </c>
      <c r="F58" s="92">
        <f t="shared" si="5"/>
        <v>300</v>
      </c>
      <c r="G58" s="58"/>
      <c r="H58" s="58"/>
    </row>
    <row r="59" spans="1:8" s="42" customFormat="1" ht="19.5" customHeight="1">
      <c r="A59" s="73">
        <v>422131</v>
      </c>
      <c r="B59" s="41" t="s">
        <v>102</v>
      </c>
      <c r="C59" s="38" t="e">
        <f t="shared" si="4"/>
        <v>#N/A</v>
      </c>
      <c r="D59" s="94">
        <v>800</v>
      </c>
      <c r="E59" s="95">
        <v>0</v>
      </c>
      <c r="F59" s="92">
        <f t="shared" si="5"/>
        <v>800</v>
      </c>
      <c r="G59" s="58"/>
      <c r="H59" s="58"/>
    </row>
    <row r="60" spans="1:8" s="42" customFormat="1" ht="18" customHeight="1">
      <c r="A60" s="73">
        <v>422199</v>
      </c>
      <c r="B60" s="41" t="s">
        <v>103</v>
      </c>
      <c r="C60" s="38" t="e">
        <f t="shared" si="4"/>
        <v>#N/A</v>
      </c>
      <c r="D60" s="94">
        <v>300</v>
      </c>
      <c r="E60" s="95">
        <v>0</v>
      </c>
      <c r="F60" s="92">
        <f t="shared" si="5"/>
        <v>300</v>
      </c>
      <c r="G60" s="58"/>
      <c r="H60" s="58"/>
    </row>
    <row r="61" spans="1:8" s="42" customFormat="1" ht="18" customHeight="1">
      <c r="A61" s="73">
        <v>422211</v>
      </c>
      <c r="B61" s="41" t="s">
        <v>104</v>
      </c>
      <c r="C61" s="38" t="e">
        <f t="shared" si="4"/>
        <v>#N/A</v>
      </c>
      <c r="D61" s="94">
        <v>1200</v>
      </c>
      <c r="E61" s="95">
        <v>-500</v>
      </c>
      <c r="F61" s="92">
        <f t="shared" si="5"/>
        <v>700</v>
      </c>
      <c r="G61" s="58"/>
      <c r="H61" s="58"/>
    </row>
    <row r="62" spans="1:8" s="42" customFormat="1" ht="36" customHeight="1">
      <c r="A62" s="73">
        <v>422221</v>
      </c>
      <c r="B62" s="41" t="s">
        <v>105</v>
      </c>
      <c r="C62" s="38" t="e">
        <f t="shared" si="4"/>
        <v>#N/A</v>
      </c>
      <c r="D62" s="94">
        <v>2800</v>
      </c>
      <c r="E62" s="95">
        <v>-1800</v>
      </c>
      <c r="F62" s="92">
        <f t="shared" si="5"/>
        <v>1000</v>
      </c>
      <c r="G62" s="58"/>
      <c r="H62" s="58"/>
    </row>
    <row r="63" spans="1:8" s="42" customFormat="1" ht="18" customHeight="1">
      <c r="A63" s="73">
        <v>422231</v>
      </c>
      <c r="B63" s="41" t="s">
        <v>106</v>
      </c>
      <c r="C63" s="38" t="e">
        <f t="shared" si="4"/>
        <v>#N/A</v>
      </c>
      <c r="D63" s="94">
        <v>2000</v>
      </c>
      <c r="E63" s="95">
        <v>-1104</v>
      </c>
      <c r="F63" s="92">
        <f t="shared" si="5"/>
        <v>896</v>
      </c>
      <c r="G63" s="58"/>
      <c r="H63" s="58"/>
    </row>
    <row r="64" spans="1:8" s="42" customFormat="1" ht="18" customHeight="1">
      <c r="A64" s="73">
        <v>422299</v>
      </c>
      <c r="B64" s="41" t="s">
        <v>107</v>
      </c>
      <c r="C64" s="38" t="e">
        <f t="shared" si="4"/>
        <v>#N/A</v>
      </c>
      <c r="D64" s="94">
        <v>500</v>
      </c>
      <c r="E64" s="95">
        <v>0</v>
      </c>
      <c r="F64" s="92">
        <f t="shared" si="5"/>
        <v>500</v>
      </c>
      <c r="G64" s="58"/>
      <c r="H64" s="58"/>
    </row>
    <row r="65" spans="1:8" s="45" customFormat="1" ht="18" customHeight="1">
      <c r="A65" s="74">
        <v>423</v>
      </c>
      <c r="B65" s="43" t="s">
        <v>108</v>
      </c>
      <c r="C65" s="44" t="e">
        <f>#N/A</f>
        <v>#N/A</v>
      </c>
      <c r="D65" s="87">
        <f>D67+D66+D68+D69+D70+D71+D72+D73+D74+D75+D76+D77+D78+D79+D80+D81+D82+D83+D84+D85+D87+D88+D89+D90</f>
        <v>104799</v>
      </c>
      <c r="E65" s="88">
        <f>E66+E67+E68+E69+E70+E71+E72+E73+E74+E75+E76+E77+E78+E79+E80+E81+E82+E83+E84+E85+E86+E87+E88+E89+E90</f>
        <v>2150</v>
      </c>
      <c r="F65" s="89">
        <f t="shared" si="5"/>
        <v>106949</v>
      </c>
      <c r="G65" s="58"/>
      <c r="H65" s="58"/>
    </row>
    <row r="66" spans="1:8" s="42" customFormat="1" ht="18" customHeight="1">
      <c r="A66" s="73">
        <v>423111</v>
      </c>
      <c r="B66" s="41" t="s">
        <v>109</v>
      </c>
      <c r="C66" s="38" t="e">
        <f aca="true" t="shared" si="6" ref="C66:C86">#N/A</f>
        <v>#N/A</v>
      </c>
      <c r="D66" s="94">
        <v>450</v>
      </c>
      <c r="E66" s="95">
        <v>100</v>
      </c>
      <c r="F66" s="92">
        <f t="shared" si="5"/>
        <v>550</v>
      </c>
      <c r="G66" s="58"/>
      <c r="H66" s="58"/>
    </row>
    <row r="67" spans="1:8" s="42" customFormat="1" ht="18" customHeight="1">
      <c r="A67" s="73">
        <v>423191</v>
      </c>
      <c r="B67" s="41" t="s">
        <v>110</v>
      </c>
      <c r="C67" s="38" t="e">
        <f t="shared" si="6"/>
        <v>#N/A</v>
      </c>
      <c r="D67" s="94">
        <v>21000</v>
      </c>
      <c r="E67" s="95">
        <v>0</v>
      </c>
      <c r="F67" s="92">
        <f t="shared" si="5"/>
        <v>21000</v>
      </c>
      <c r="G67" s="58"/>
      <c r="H67" s="58"/>
    </row>
    <row r="68" spans="1:8" s="42" customFormat="1" ht="18" customHeight="1">
      <c r="A68" s="73">
        <v>423199</v>
      </c>
      <c r="B68" s="41" t="s">
        <v>111</v>
      </c>
      <c r="C68" s="38" t="e">
        <f t="shared" si="6"/>
        <v>#N/A</v>
      </c>
      <c r="D68" s="94">
        <v>390</v>
      </c>
      <c r="E68" s="95">
        <v>250</v>
      </c>
      <c r="F68" s="92">
        <f aca="true" t="shared" si="7" ref="F68:F117">D68+E68</f>
        <v>640</v>
      </c>
      <c r="G68" s="58"/>
      <c r="H68" s="58"/>
    </row>
    <row r="69" spans="1:8" s="42" customFormat="1" ht="18" customHeight="1">
      <c r="A69" s="73">
        <v>423212</v>
      </c>
      <c r="B69" s="41" t="s">
        <v>112</v>
      </c>
      <c r="C69" s="38" t="e">
        <f t="shared" si="6"/>
        <v>#N/A</v>
      </c>
      <c r="D69" s="94">
        <v>49560</v>
      </c>
      <c r="E69" s="95">
        <v>0</v>
      </c>
      <c r="F69" s="92">
        <f t="shared" si="7"/>
        <v>49560</v>
      </c>
      <c r="G69" s="58"/>
      <c r="H69" s="58"/>
    </row>
    <row r="70" spans="1:8" s="42" customFormat="1" ht="18" customHeight="1">
      <c r="A70" s="73">
        <v>423221</v>
      </c>
      <c r="B70" s="41" t="s">
        <v>113</v>
      </c>
      <c r="C70" s="38" t="e">
        <f t="shared" si="6"/>
        <v>#N/A</v>
      </c>
      <c r="D70" s="94">
        <v>100</v>
      </c>
      <c r="E70" s="95">
        <v>0</v>
      </c>
      <c r="F70" s="92">
        <f t="shared" si="7"/>
        <v>100</v>
      </c>
      <c r="G70" s="58"/>
      <c r="H70" s="58"/>
    </row>
    <row r="71" spans="1:8" s="42" customFormat="1" ht="18" customHeight="1">
      <c r="A71" s="73">
        <v>423311</v>
      </c>
      <c r="B71" s="41" t="s">
        <v>114</v>
      </c>
      <c r="C71" s="38" t="e">
        <f t="shared" si="6"/>
        <v>#N/A</v>
      </c>
      <c r="D71" s="94">
        <v>2308</v>
      </c>
      <c r="E71" s="95">
        <v>0</v>
      </c>
      <c r="F71" s="92">
        <f t="shared" si="7"/>
        <v>2308</v>
      </c>
      <c r="G71" s="58"/>
      <c r="H71" s="58"/>
    </row>
    <row r="72" spans="1:8" s="42" customFormat="1" ht="18" customHeight="1">
      <c r="A72" s="73">
        <v>423321</v>
      </c>
      <c r="B72" s="41" t="s">
        <v>115</v>
      </c>
      <c r="C72" s="38" t="e">
        <f t="shared" si="6"/>
        <v>#N/A</v>
      </c>
      <c r="D72" s="94">
        <v>300</v>
      </c>
      <c r="E72" s="95">
        <v>0</v>
      </c>
      <c r="F72" s="92">
        <f t="shared" si="7"/>
        <v>300</v>
      </c>
      <c r="G72" s="58"/>
      <c r="H72" s="58"/>
    </row>
    <row r="73" spans="1:8" s="42" customFormat="1" ht="18" customHeight="1">
      <c r="A73" s="73">
        <v>423322</v>
      </c>
      <c r="B73" s="41" t="s">
        <v>116</v>
      </c>
      <c r="C73" s="38" t="e">
        <f t="shared" si="6"/>
        <v>#N/A</v>
      </c>
      <c r="D73" s="94">
        <v>250</v>
      </c>
      <c r="E73" s="95">
        <v>0</v>
      </c>
      <c r="F73" s="92">
        <f t="shared" si="7"/>
        <v>250</v>
      </c>
      <c r="G73" s="58"/>
      <c r="H73" s="58"/>
    </row>
    <row r="74" spans="1:8" s="42" customFormat="1" ht="18" customHeight="1">
      <c r="A74" s="73">
        <v>423391</v>
      </c>
      <c r="B74" s="41" t="s">
        <v>117</v>
      </c>
      <c r="C74" s="38" t="e">
        <f t="shared" si="6"/>
        <v>#N/A</v>
      </c>
      <c r="D74" s="94">
        <v>100</v>
      </c>
      <c r="E74" s="95">
        <v>0</v>
      </c>
      <c r="F74" s="92">
        <f t="shared" si="7"/>
        <v>100</v>
      </c>
      <c r="G74" s="58"/>
      <c r="H74" s="58"/>
    </row>
    <row r="75" spans="1:8" s="42" customFormat="1" ht="18" customHeight="1">
      <c r="A75" s="73">
        <v>423392</v>
      </c>
      <c r="B75" s="41" t="s">
        <v>118</v>
      </c>
      <c r="C75" s="38" t="e">
        <f t="shared" si="6"/>
        <v>#N/A</v>
      </c>
      <c r="D75" s="94">
        <v>100</v>
      </c>
      <c r="E75" s="95">
        <v>0</v>
      </c>
      <c r="F75" s="92">
        <f t="shared" si="7"/>
        <v>100</v>
      </c>
      <c r="G75" s="58"/>
      <c r="H75" s="58"/>
    </row>
    <row r="76" spans="1:8" s="42" customFormat="1" ht="18" customHeight="1">
      <c r="A76" s="73">
        <v>423418</v>
      </c>
      <c r="B76" s="41" t="s">
        <v>119</v>
      </c>
      <c r="C76" s="38" t="e">
        <f t="shared" si="6"/>
        <v>#N/A</v>
      </c>
      <c r="D76" s="94">
        <v>3600</v>
      </c>
      <c r="E76" s="95">
        <v>0</v>
      </c>
      <c r="F76" s="92">
        <f t="shared" si="7"/>
        <v>3600</v>
      </c>
      <c r="G76" s="58"/>
      <c r="H76" s="58"/>
    </row>
    <row r="77" spans="1:8" s="42" customFormat="1" ht="36" customHeight="1">
      <c r="A77" s="73">
        <v>423419</v>
      </c>
      <c r="B77" s="41" t="s">
        <v>120</v>
      </c>
      <c r="C77" s="38" t="e">
        <f t="shared" si="6"/>
        <v>#N/A</v>
      </c>
      <c r="D77" s="94">
        <v>5400</v>
      </c>
      <c r="E77" s="95">
        <v>0</v>
      </c>
      <c r="F77" s="92">
        <f t="shared" si="7"/>
        <v>5400</v>
      </c>
      <c r="G77" s="58"/>
      <c r="H77" s="58"/>
    </row>
    <row r="78" spans="1:8" s="42" customFormat="1" ht="18" customHeight="1">
      <c r="A78" s="73">
        <v>423422</v>
      </c>
      <c r="B78" s="41" t="s">
        <v>121</v>
      </c>
      <c r="C78" s="38" t="e">
        <f t="shared" si="6"/>
        <v>#N/A</v>
      </c>
      <c r="D78" s="94">
        <v>5880</v>
      </c>
      <c r="E78" s="95">
        <v>0</v>
      </c>
      <c r="F78" s="92">
        <f t="shared" si="7"/>
        <v>5880</v>
      </c>
      <c r="G78" s="58"/>
      <c r="H78" s="58"/>
    </row>
    <row r="79" spans="1:8" s="42" customFormat="1" ht="18" customHeight="1">
      <c r="A79" s="73">
        <v>423432</v>
      </c>
      <c r="B79" s="41" t="s">
        <v>122</v>
      </c>
      <c r="C79" s="38" t="e">
        <f t="shared" si="6"/>
        <v>#N/A</v>
      </c>
      <c r="D79" s="94">
        <v>216</v>
      </c>
      <c r="E79" s="95">
        <v>0</v>
      </c>
      <c r="F79" s="92">
        <f t="shared" si="7"/>
        <v>216</v>
      </c>
      <c r="G79" s="58"/>
      <c r="H79" s="58"/>
    </row>
    <row r="80" spans="1:8" s="42" customFormat="1" ht="18" customHeight="1">
      <c r="A80" s="73">
        <v>423521</v>
      </c>
      <c r="B80" s="41" t="s">
        <v>123</v>
      </c>
      <c r="C80" s="38" t="e">
        <f t="shared" si="6"/>
        <v>#N/A</v>
      </c>
      <c r="D80" s="94">
        <v>1325</v>
      </c>
      <c r="E80" s="95">
        <v>0</v>
      </c>
      <c r="F80" s="92">
        <f t="shared" si="7"/>
        <v>1325</v>
      </c>
      <c r="G80" s="58"/>
      <c r="H80" s="58"/>
    </row>
    <row r="81" spans="1:8" s="42" customFormat="1" ht="36.75" customHeight="1">
      <c r="A81" s="75">
        <v>423591</v>
      </c>
      <c r="B81" s="46" t="s">
        <v>124</v>
      </c>
      <c r="C81" s="38" t="e">
        <f t="shared" si="6"/>
        <v>#N/A</v>
      </c>
      <c r="D81" s="94">
        <v>4526</v>
      </c>
      <c r="E81" s="95">
        <v>0</v>
      </c>
      <c r="F81" s="92">
        <f t="shared" si="7"/>
        <v>4526</v>
      </c>
      <c r="G81" s="58"/>
      <c r="H81" s="58"/>
    </row>
    <row r="82" spans="1:8" s="42" customFormat="1" ht="18" customHeight="1">
      <c r="A82" s="73">
        <v>423592</v>
      </c>
      <c r="B82" s="41" t="s">
        <v>125</v>
      </c>
      <c r="C82" s="38" t="e">
        <f t="shared" si="6"/>
        <v>#N/A</v>
      </c>
      <c r="D82" s="94">
        <v>588</v>
      </c>
      <c r="E82" s="95">
        <v>500</v>
      </c>
      <c r="F82" s="92">
        <f t="shared" si="7"/>
        <v>1088</v>
      </c>
      <c r="G82" s="58"/>
      <c r="H82" s="58"/>
    </row>
    <row r="83" spans="1:8" s="42" customFormat="1" ht="18" customHeight="1">
      <c r="A83" s="73">
        <v>4235921</v>
      </c>
      <c r="B83" s="41" t="s">
        <v>126</v>
      </c>
      <c r="C83" s="38" t="e">
        <f t="shared" si="6"/>
        <v>#N/A</v>
      </c>
      <c r="D83" s="94">
        <v>4000</v>
      </c>
      <c r="E83" s="95">
        <v>0</v>
      </c>
      <c r="F83" s="92">
        <f t="shared" si="7"/>
        <v>4000</v>
      </c>
      <c r="G83" s="58"/>
      <c r="H83" s="58"/>
    </row>
    <row r="84" spans="1:8" s="42" customFormat="1" ht="18" customHeight="1">
      <c r="A84" s="73">
        <v>4235922</v>
      </c>
      <c r="B84" s="41" t="s">
        <v>127</v>
      </c>
      <c r="C84" s="38" t="e">
        <f t="shared" si="6"/>
        <v>#N/A</v>
      </c>
      <c r="D84" s="94">
        <v>800</v>
      </c>
      <c r="E84" s="95">
        <v>0</v>
      </c>
      <c r="F84" s="92">
        <f t="shared" si="7"/>
        <v>800</v>
      </c>
      <c r="G84" s="58"/>
      <c r="H84" s="58"/>
    </row>
    <row r="85" spans="1:8" s="42" customFormat="1" ht="18" customHeight="1">
      <c r="A85" s="73">
        <v>423593</v>
      </c>
      <c r="B85" s="41" t="s">
        <v>128</v>
      </c>
      <c r="C85" s="38" t="e">
        <f t="shared" si="6"/>
        <v>#N/A</v>
      </c>
      <c r="D85" s="94">
        <v>588</v>
      </c>
      <c r="E85" s="95">
        <v>0</v>
      </c>
      <c r="F85" s="92">
        <f t="shared" si="7"/>
        <v>588</v>
      </c>
      <c r="G85" s="58"/>
      <c r="H85" s="58"/>
    </row>
    <row r="86" spans="1:8" ht="18" customHeight="1">
      <c r="A86" s="70">
        <v>423612</v>
      </c>
      <c r="B86" s="21" t="s">
        <v>129</v>
      </c>
      <c r="C86" s="38" t="e">
        <f t="shared" si="6"/>
        <v>#N/A</v>
      </c>
      <c r="D86" s="94">
        <v>0</v>
      </c>
      <c r="E86" s="95">
        <v>300</v>
      </c>
      <c r="F86" s="92">
        <f t="shared" si="7"/>
        <v>300</v>
      </c>
      <c r="G86" s="58"/>
      <c r="H86" s="58"/>
    </row>
    <row r="87" spans="1:8" ht="18" customHeight="1">
      <c r="A87" s="70">
        <v>423711</v>
      </c>
      <c r="B87" s="21" t="s">
        <v>130</v>
      </c>
      <c r="C87" s="38"/>
      <c r="D87" s="94">
        <v>450</v>
      </c>
      <c r="E87" s="95">
        <v>300</v>
      </c>
      <c r="F87" s="92">
        <f t="shared" si="7"/>
        <v>750</v>
      </c>
      <c r="G87" s="58"/>
      <c r="H87" s="58"/>
    </row>
    <row r="88" spans="1:8" s="42" customFormat="1" ht="18" customHeight="1">
      <c r="A88" s="73">
        <v>423911</v>
      </c>
      <c r="B88" s="41" t="s">
        <v>131</v>
      </c>
      <c r="C88" s="38" t="e">
        <f>#N/A</f>
        <v>#N/A</v>
      </c>
      <c r="D88" s="94">
        <v>240</v>
      </c>
      <c r="E88" s="95">
        <v>0</v>
      </c>
      <c r="F88" s="92">
        <f t="shared" si="7"/>
        <v>240</v>
      </c>
      <c r="G88" s="58"/>
      <c r="H88" s="58"/>
    </row>
    <row r="89" spans="1:8" s="42" customFormat="1" ht="18" customHeight="1">
      <c r="A89" s="73">
        <v>4239111</v>
      </c>
      <c r="B89" s="41" t="s">
        <v>132</v>
      </c>
      <c r="C89" s="38" t="e">
        <f>#N/A</f>
        <v>#N/A</v>
      </c>
      <c r="D89" s="94">
        <v>2040</v>
      </c>
      <c r="E89" s="95">
        <v>700</v>
      </c>
      <c r="F89" s="92">
        <f t="shared" si="7"/>
        <v>2740</v>
      </c>
      <c r="G89" s="58"/>
      <c r="H89" s="58"/>
    </row>
    <row r="90" spans="1:8" s="42" customFormat="1" ht="18" customHeight="1">
      <c r="A90" s="73">
        <v>4239112</v>
      </c>
      <c r="B90" s="41" t="s">
        <v>133</v>
      </c>
      <c r="C90" s="38" t="e">
        <f>#N/A</f>
        <v>#N/A</v>
      </c>
      <c r="D90" s="94">
        <v>588</v>
      </c>
      <c r="E90" s="95">
        <v>0</v>
      </c>
      <c r="F90" s="92">
        <f t="shared" si="7"/>
        <v>588</v>
      </c>
      <c r="G90" s="58"/>
      <c r="H90" s="58"/>
    </row>
    <row r="91" spans="1:8" s="45" customFormat="1" ht="18" customHeight="1">
      <c r="A91" s="74">
        <v>424</v>
      </c>
      <c r="B91" s="43" t="s">
        <v>134</v>
      </c>
      <c r="C91" s="44" t="e">
        <f>C92+C93+C94+C95</f>
        <v>#N/A</v>
      </c>
      <c r="D91" s="87">
        <f>D92+D93+D94+D95</f>
        <v>9212</v>
      </c>
      <c r="E91" s="88">
        <f>E92+E93+E94+E95</f>
        <v>300</v>
      </c>
      <c r="F91" s="89">
        <f>F92+F93+F94+F95</f>
        <v>9512</v>
      </c>
      <c r="G91" s="58"/>
      <c r="H91" s="58"/>
    </row>
    <row r="92" spans="1:8" s="42" customFormat="1" ht="18" customHeight="1">
      <c r="A92" s="73">
        <v>424341</v>
      </c>
      <c r="B92" s="41" t="s">
        <v>135</v>
      </c>
      <c r="C92" s="38" t="e">
        <f>#N/A</f>
        <v>#N/A</v>
      </c>
      <c r="D92" s="94">
        <v>4200</v>
      </c>
      <c r="E92" s="95">
        <v>0</v>
      </c>
      <c r="F92" s="92">
        <f t="shared" si="7"/>
        <v>4200</v>
      </c>
      <c r="G92" s="58"/>
      <c r="H92" s="58"/>
    </row>
    <row r="93" spans="1:8" s="42" customFormat="1" ht="36" customHeight="1">
      <c r="A93" s="73">
        <v>424351</v>
      </c>
      <c r="B93" s="47" t="s">
        <v>136</v>
      </c>
      <c r="C93" s="38" t="e">
        <f>#N/A</f>
        <v>#N/A</v>
      </c>
      <c r="D93" s="94">
        <v>360</v>
      </c>
      <c r="E93" s="95">
        <v>0</v>
      </c>
      <c r="F93" s="92">
        <f t="shared" si="7"/>
        <v>360</v>
      </c>
      <c r="G93" s="58"/>
      <c r="H93" s="58"/>
    </row>
    <row r="94" spans="1:8" s="42" customFormat="1" ht="18" customHeight="1">
      <c r="A94" s="73">
        <v>424911</v>
      </c>
      <c r="B94" s="41" t="s">
        <v>137</v>
      </c>
      <c r="C94" s="38" t="e">
        <f>#N/A</f>
        <v>#N/A</v>
      </c>
      <c r="D94" s="94">
        <v>588</v>
      </c>
      <c r="E94" s="95">
        <v>300</v>
      </c>
      <c r="F94" s="92">
        <f t="shared" si="7"/>
        <v>888</v>
      </c>
      <c r="G94" s="58"/>
      <c r="H94" s="58"/>
    </row>
    <row r="95" spans="1:8" s="42" customFormat="1" ht="18" customHeight="1">
      <c r="A95" s="73">
        <v>4249111</v>
      </c>
      <c r="B95" s="41" t="s">
        <v>138</v>
      </c>
      <c r="C95" s="38" t="e">
        <f>#N/A</f>
        <v>#N/A</v>
      </c>
      <c r="D95" s="94">
        <v>4064</v>
      </c>
      <c r="E95" s="95">
        <v>0</v>
      </c>
      <c r="F95" s="92">
        <v>4064</v>
      </c>
      <c r="G95" s="58"/>
      <c r="H95" s="58"/>
    </row>
    <row r="96" spans="1:8" s="45" customFormat="1" ht="18" customHeight="1">
      <c r="A96" s="74">
        <v>425</v>
      </c>
      <c r="B96" s="43" t="s">
        <v>139</v>
      </c>
      <c r="C96" s="44" t="e">
        <f>C97+C98+C99+C100+C101+C102+C103+C104+C105+C106+C107+C108+C109+C110+C111+C112+C113+C114+C115+C116+C117</f>
        <v>#N/A</v>
      </c>
      <c r="D96" s="87">
        <f>D97+D98+D99+D100+D101+D102+D103+D104+D105+D106+D107+D108+D109+D110+D111+D112+D113+D114+D115+D116+D117</f>
        <v>15755</v>
      </c>
      <c r="E96" s="88">
        <f>E97+E98+E99+E100+E101+E102+E103+E104+E105+E106+E107+E108+E109+E110+E111+E112+E113+E114+E115+E116+E117</f>
        <v>0</v>
      </c>
      <c r="F96" s="89">
        <f>F97+F98+F99+F100+F101+F102+F103+F104+F105+F106+F107+F108+F109+F110+F111+F112+F113+F114+F115+F116+F117</f>
        <v>15755</v>
      </c>
      <c r="G96" s="58"/>
      <c r="H96" s="58"/>
    </row>
    <row r="97" spans="1:8" s="42" customFormat="1" ht="18" customHeight="1">
      <c r="A97" s="73">
        <v>425111</v>
      </c>
      <c r="B97" s="41" t="s">
        <v>140</v>
      </c>
      <c r="C97" s="38" t="e">
        <f aca="true" t="shared" si="8" ref="C97:C117">#N/A</f>
        <v>#N/A</v>
      </c>
      <c r="D97" s="94">
        <v>120</v>
      </c>
      <c r="E97" s="95">
        <v>0</v>
      </c>
      <c r="F97" s="92">
        <f t="shared" si="7"/>
        <v>120</v>
      </c>
      <c r="G97" s="58"/>
      <c r="H97" s="58"/>
    </row>
    <row r="98" spans="1:8" s="42" customFormat="1" ht="18" customHeight="1">
      <c r="A98" s="73">
        <v>425112</v>
      </c>
      <c r="B98" s="41" t="s">
        <v>141</v>
      </c>
      <c r="C98" s="38" t="e">
        <f t="shared" si="8"/>
        <v>#N/A</v>
      </c>
      <c r="D98" s="94">
        <v>120</v>
      </c>
      <c r="E98" s="95">
        <v>0</v>
      </c>
      <c r="F98" s="92">
        <f t="shared" si="7"/>
        <v>120</v>
      </c>
      <c r="G98" s="58"/>
      <c r="H98" s="58"/>
    </row>
    <row r="99" spans="1:8" s="42" customFormat="1" ht="18" customHeight="1">
      <c r="A99" s="73">
        <v>425113</v>
      </c>
      <c r="B99" s="41" t="s">
        <v>142</v>
      </c>
      <c r="C99" s="38" t="e">
        <f t="shared" si="8"/>
        <v>#N/A</v>
      </c>
      <c r="D99" s="94">
        <v>120</v>
      </c>
      <c r="E99" s="95">
        <v>0</v>
      </c>
      <c r="F99" s="92">
        <f t="shared" si="7"/>
        <v>120</v>
      </c>
      <c r="G99" s="58"/>
      <c r="H99" s="58"/>
    </row>
    <row r="100" spans="1:8" s="42" customFormat="1" ht="18" customHeight="1">
      <c r="A100" s="73">
        <v>425114</v>
      </c>
      <c r="B100" s="47" t="s">
        <v>143</v>
      </c>
      <c r="C100" s="38" t="e">
        <f t="shared" si="8"/>
        <v>#N/A</v>
      </c>
      <c r="D100" s="94">
        <v>120</v>
      </c>
      <c r="E100" s="95">
        <v>0</v>
      </c>
      <c r="F100" s="92">
        <f t="shared" si="7"/>
        <v>120</v>
      </c>
      <c r="G100" s="58"/>
      <c r="H100" s="58"/>
    </row>
    <row r="101" spans="1:8" s="42" customFormat="1" ht="18" customHeight="1">
      <c r="A101" s="73">
        <v>425115</v>
      </c>
      <c r="B101" s="41" t="s">
        <v>144</v>
      </c>
      <c r="C101" s="38" t="e">
        <f t="shared" si="8"/>
        <v>#N/A</v>
      </c>
      <c r="D101" s="94">
        <v>360</v>
      </c>
      <c r="E101" s="95">
        <v>0</v>
      </c>
      <c r="F101" s="92">
        <f t="shared" si="7"/>
        <v>360</v>
      </c>
      <c r="G101" s="58"/>
      <c r="H101" s="58"/>
    </row>
    <row r="102" spans="1:8" s="42" customFormat="1" ht="18" customHeight="1">
      <c r="A102" s="73">
        <v>425116</v>
      </c>
      <c r="B102" s="41" t="s">
        <v>145</v>
      </c>
      <c r="C102" s="38" t="e">
        <f t="shared" si="8"/>
        <v>#N/A</v>
      </c>
      <c r="D102" s="94">
        <v>120</v>
      </c>
      <c r="E102" s="95">
        <v>0</v>
      </c>
      <c r="F102" s="92">
        <f t="shared" si="7"/>
        <v>120</v>
      </c>
      <c r="G102" s="58"/>
      <c r="H102" s="58"/>
    </row>
    <row r="103" spans="1:8" s="42" customFormat="1" ht="18" customHeight="1">
      <c r="A103" s="73">
        <v>425117</v>
      </c>
      <c r="B103" s="41" t="s">
        <v>146</v>
      </c>
      <c r="C103" s="38" t="e">
        <f t="shared" si="8"/>
        <v>#N/A</v>
      </c>
      <c r="D103" s="94">
        <v>240</v>
      </c>
      <c r="E103" s="95">
        <v>0</v>
      </c>
      <c r="F103" s="92">
        <f t="shared" si="7"/>
        <v>240</v>
      </c>
      <c r="G103" s="58"/>
      <c r="H103" s="58"/>
    </row>
    <row r="104" spans="1:8" s="42" customFormat="1" ht="18" customHeight="1">
      <c r="A104" s="73">
        <v>425118</v>
      </c>
      <c r="B104" s="41" t="s">
        <v>147</v>
      </c>
      <c r="C104" s="38" t="e">
        <f t="shared" si="8"/>
        <v>#N/A</v>
      </c>
      <c r="D104" s="94">
        <v>240</v>
      </c>
      <c r="E104" s="95">
        <v>0</v>
      </c>
      <c r="F104" s="92">
        <f t="shared" si="7"/>
        <v>240</v>
      </c>
      <c r="G104" s="58"/>
      <c r="H104" s="58"/>
    </row>
    <row r="105" spans="1:8" s="42" customFormat="1" ht="18" customHeight="1">
      <c r="A105" s="73">
        <v>425119</v>
      </c>
      <c r="B105" s="41" t="s">
        <v>148</v>
      </c>
      <c r="C105" s="38" t="e">
        <f t="shared" si="8"/>
        <v>#N/A</v>
      </c>
      <c r="D105" s="94">
        <v>490</v>
      </c>
      <c r="E105" s="95">
        <v>0</v>
      </c>
      <c r="F105" s="92">
        <f t="shared" si="7"/>
        <v>490</v>
      </c>
      <c r="G105" s="58"/>
      <c r="H105" s="58"/>
    </row>
    <row r="106" spans="1:8" s="42" customFormat="1" ht="18" customHeight="1">
      <c r="A106" s="73">
        <v>425211</v>
      </c>
      <c r="B106" s="41" t="s">
        <v>149</v>
      </c>
      <c r="C106" s="38" t="e">
        <f t="shared" si="8"/>
        <v>#N/A</v>
      </c>
      <c r="D106" s="94">
        <v>1200</v>
      </c>
      <c r="E106" s="95">
        <v>0</v>
      </c>
      <c r="F106" s="92">
        <f t="shared" si="7"/>
        <v>1200</v>
      </c>
      <c r="G106" s="58"/>
      <c r="H106" s="58"/>
    </row>
    <row r="107" spans="1:8" s="42" customFormat="1" ht="18" customHeight="1">
      <c r="A107" s="73">
        <v>425213</v>
      </c>
      <c r="B107" s="41" t="s">
        <v>150</v>
      </c>
      <c r="C107" s="38" t="e">
        <f t="shared" si="8"/>
        <v>#N/A</v>
      </c>
      <c r="D107" s="94">
        <v>0</v>
      </c>
      <c r="E107" s="95">
        <v>0</v>
      </c>
      <c r="F107" s="92">
        <f t="shared" si="7"/>
        <v>0</v>
      </c>
      <c r="G107" s="58"/>
      <c r="H107" s="58"/>
    </row>
    <row r="108" spans="1:8" s="42" customFormat="1" ht="18" customHeight="1">
      <c r="A108" s="73">
        <v>425221</v>
      </c>
      <c r="B108" s="41" t="s">
        <v>151</v>
      </c>
      <c r="C108" s="38" t="e">
        <f t="shared" si="8"/>
        <v>#N/A</v>
      </c>
      <c r="D108" s="94">
        <v>380</v>
      </c>
      <c r="E108" s="95">
        <v>0</v>
      </c>
      <c r="F108" s="92">
        <f t="shared" si="7"/>
        <v>380</v>
      </c>
      <c r="G108" s="58"/>
      <c r="H108" s="58"/>
    </row>
    <row r="109" spans="1:8" s="42" customFormat="1" ht="18" customHeight="1">
      <c r="A109" s="73">
        <v>425222</v>
      </c>
      <c r="B109" s="41" t="s">
        <v>152</v>
      </c>
      <c r="C109" s="38" t="e">
        <f t="shared" si="8"/>
        <v>#N/A</v>
      </c>
      <c r="D109" s="94">
        <v>245</v>
      </c>
      <c r="E109" s="95">
        <v>0</v>
      </c>
      <c r="F109" s="92">
        <f t="shared" si="7"/>
        <v>245</v>
      </c>
      <c r="G109" s="58"/>
      <c r="H109" s="58"/>
    </row>
    <row r="110" spans="1:8" s="42" customFormat="1" ht="18" customHeight="1">
      <c r="A110" s="73">
        <v>425223</v>
      </c>
      <c r="B110" s="41" t="s">
        <v>153</v>
      </c>
      <c r="C110" s="38" t="e">
        <f t="shared" si="8"/>
        <v>#N/A</v>
      </c>
      <c r="D110" s="94">
        <v>240</v>
      </c>
      <c r="E110" s="95">
        <v>0</v>
      </c>
      <c r="F110" s="92">
        <f t="shared" si="7"/>
        <v>240</v>
      </c>
      <c r="G110" s="58"/>
      <c r="H110" s="58"/>
    </row>
    <row r="111" spans="1:8" s="42" customFormat="1" ht="36" customHeight="1">
      <c r="A111" s="73">
        <v>425225</v>
      </c>
      <c r="B111" s="41" t="s">
        <v>154</v>
      </c>
      <c r="C111" s="38" t="e">
        <f t="shared" si="8"/>
        <v>#N/A</v>
      </c>
      <c r="D111" s="94">
        <v>120</v>
      </c>
      <c r="E111" s="95">
        <v>0</v>
      </c>
      <c r="F111" s="92">
        <f t="shared" si="7"/>
        <v>120</v>
      </c>
      <c r="G111" s="58"/>
      <c r="H111" s="58"/>
    </row>
    <row r="112" spans="1:8" s="42" customFormat="1" ht="18" customHeight="1">
      <c r="A112" s="73">
        <v>425227</v>
      </c>
      <c r="B112" s="41" t="s">
        <v>155</v>
      </c>
      <c r="C112" s="38" t="e">
        <f t="shared" si="8"/>
        <v>#N/A</v>
      </c>
      <c r="D112" s="94">
        <v>120</v>
      </c>
      <c r="E112" s="95">
        <v>0</v>
      </c>
      <c r="F112" s="92">
        <f t="shared" si="7"/>
        <v>120</v>
      </c>
      <c r="G112" s="58"/>
      <c r="H112" s="58"/>
    </row>
    <row r="113" spans="1:8" s="42" customFormat="1" ht="18" customHeight="1">
      <c r="A113" s="73">
        <v>425229</v>
      </c>
      <c r="B113" s="41" t="s">
        <v>156</v>
      </c>
      <c r="C113" s="38" t="e">
        <f t="shared" si="8"/>
        <v>#N/A</v>
      </c>
      <c r="D113" s="94">
        <v>480</v>
      </c>
      <c r="E113" s="95">
        <v>0</v>
      </c>
      <c r="F113" s="92">
        <f t="shared" si="7"/>
        <v>480</v>
      </c>
      <c r="G113" s="58"/>
      <c r="H113" s="58"/>
    </row>
    <row r="114" spans="1:8" s="42" customFormat="1" ht="36" customHeight="1">
      <c r="A114" s="75">
        <v>425252</v>
      </c>
      <c r="B114" s="41" t="s">
        <v>157</v>
      </c>
      <c r="C114" s="38" t="e">
        <f t="shared" si="8"/>
        <v>#N/A</v>
      </c>
      <c r="D114" s="94">
        <v>6600</v>
      </c>
      <c r="E114" s="95">
        <v>0</v>
      </c>
      <c r="F114" s="92">
        <f t="shared" si="7"/>
        <v>6600</v>
      </c>
      <c r="G114" s="58"/>
      <c r="H114" s="58"/>
    </row>
    <row r="115" spans="1:8" s="42" customFormat="1" ht="36" customHeight="1">
      <c r="A115" s="73">
        <v>425253</v>
      </c>
      <c r="B115" s="41" t="s">
        <v>158</v>
      </c>
      <c r="C115" s="38" t="e">
        <f t="shared" si="8"/>
        <v>#N/A</v>
      </c>
      <c r="D115" s="94">
        <v>3000</v>
      </c>
      <c r="E115" s="95">
        <v>0</v>
      </c>
      <c r="F115" s="92">
        <f t="shared" si="7"/>
        <v>3000</v>
      </c>
      <c r="G115" s="58"/>
      <c r="H115" s="58"/>
    </row>
    <row r="116" spans="1:8" s="42" customFormat="1" ht="18" customHeight="1">
      <c r="A116" s="75">
        <v>425281</v>
      </c>
      <c r="B116" s="41" t="s">
        <v>159</v>
      </c>
      <c r="C116" s="38" t="e">
        <f t="shared" si="8"/>
        <v>#N/A</v>
      </c>
      <c r="D116" s="94">
        <v>960</v>
      </c>
      <c r="E116" s="95">
        <v>0</v>
      </c>
      <c r="F116" s="92">
        <f t="shared" si="7"/>
        <v>960</v>
      </c>
      <c r="G116" s="58"/>
      <c r="H116" s="58"/>
    </row>
    <row r="117" spans="1:8" s="42" customFormat="1" ht="18" customHeight="1">
      <c r="A117" s="73">
        <v>425291</v>
      </c>
      <c r="B117" s="41" t="s">
        <v>160</v>
      </c>
      <c r="C117" s="38" t="e">
        <f t="shared" si="8"/>
        <v>#N/A</v>
      </c>
      <c r="D117" s="94">
        <v>480</v>
      </c>
      <c r="E117" s="95">
        <v>0</v>
      </c>
      <c r="F117" s="92">
        <f t="shared" si="7"/>
        <v>480</v>
      </c>
      <c r="G117" s="58"/>
      <c r="H117" s="58"/>
    </row>
    <row r="118" spans="1:8" s="45" customFormat="1" ht="18" customHeight="1">
      <c r="A118" s="76">
        <v>426</v>
      </c>
      <c r="B118" s="43" t="s">
        <v>161</v>
      </c>
      <c r="C118" s="44" t="e">
        <f>C119+C120+C121+C122+C123+C124+C125+C126+C127+C128+C129+C130+C131+C132+C133+C134+C135+C136+C137+C138+C139+C140+C141+C142+C143+C144+C145+C146+C147+C148+C149+C150+C151+C152+C153+C154+C155+C156+C157</f>
        <v>#N/A</v>
      </c>
      <c r="D118" s="87">
        <v>2459314</v>
      </c>
      <c r="E118" s="88">
        <f>E119+E120+E121+E122+E123+E124+E125+E126+E127+E128+E129+E130+E131+E132+E133+E134+E135+E136+E137+E138+E139+E140+E141+E142+E143+E144+E145+E146+E147+E148+E149+E150+E151+E152+E153+E154+E155+E156+E157</f>
        <v>16715</v>
      </c>
      <c r="F118" s="89">
        <f>D118+E118</f>
        <v>2476029</v>
      </c>
      <c r="G118" s="58"/>
      <c r="H118" s="58"/>
    </row>
    <row r="119" spans="1:8" s="42" customFormat="1" ht="18" customHeight="1">
      <c r="A119" s="73">
        <v>426111</v>
      </c>
      <c r="B119" s="41" t="s">
        <v>162</v>
      </c>
      <c r="C119" s="38" t="e">
        <f aca="true" t="shared" si="9" ref="C119:C157">#N/A</f>
        <v>#N/A</v>
      </c>
      <c r="D119" s="94">
        <v>2880</v>
      </c>
      <c r="E119" s="97">
        <v>300</v>
      </c>
      <c r="F119" s="92">
        <f>D119+E119</f>
        <v>3180</v>
      </c>
      <c r="G119" s="58"/>
      <c r="H119" s="58"/>
    </row>
    <row r="120" spans="1:8" s="42" customFormat="1" ht="18" customHeight="1">
      <c r="A120" s="73">
        <v>426121</v>
      </c>
      <c r="B120" s="46" t="s">
        <v>163</v>
      </c>
      <c r="C120" s="38" t="e">
        <f t="shared" si="9"/>
        <v>#N/A</v>
      </c>
      <c r="D120" s="94">
        <v>180</v>
      </c>
      <c r="E120" s="97">
        <v>100</v>
      </c>
      <c r="F120" s="92">
        <f aca="true" t="shared" si="10" ref="F120:F157">D120+E120</f>
        <v>280</v>
      </c>
      <c r="G120" s="58"/>
      <c r="H120" s="58"/>
    </row>
    <row r="121" spans="1:8" s="42" customFormat="1" ht="18" customHeight="1">
      <c r="A121" s="73">
        <v>426124</v>
      </c>
      <c r="B121" s="41" t="s">
        <v>164</v>
      </c>
      <c r="C121" s="38" t="e">
        <f t="shared" si="9"/>
        <v>#N/A</v>
      </c>
      <c r="D121" s="94">
        <v>420</v>
      </c>
      <c r="E121" s="97">
        <v>0</v>
      </c>
      <c r="F121" s="92">
        <f t="shared" si="10"/>
        <v>420</v>
      </c>
      <c r="G121" s="58"/>
      <c r="H121" s="58"/>
    </row>
    <row r="122" spans="1:8" s="42" customFormat="1" ht="54" customHeight="1">
      <c r="A122" s="73">
        <v>426191</v>
      </c>
      <c r="B122" s="48" t="s">
        <v>165</v>
      </c>
      <c r="C122" s="38" t="e">
        <f t="shared" si="9"/>
        <v>#N/A</v>
      </c>
      <c r="D122" s="94">
        <v>300</v>
      </c>
      <c r="E122" s="97">
        <v>0</v>
      </c>
      <c r="F122" s="92">
        <f t="shared" si="10"/>
        <v>300</v>
      </c>
      <c r="G122" s="58"/>
      <c r="H122" s="58"/>
    </row>
    <row r="123" spans="1:8" s="42" customFormat="1" ht="18" customHeight="1">
      <c r="A123" s="73">
        <v>426211</v>
      </c>
      <c r="B123" s="41" t="s">
        <v>166</v>
      </c>
      <c r="C123" s="38" t="e">
        <f t="shared" si="9"/>
        <v>#N/A</v>
      </c>
      <c r="D123" s="94">
        <v>60</v>
      </c>
      <c r="E123" s="97">
        <v>0</v>
      </c>
      <c r="F123" s="92">
        <f t="shared" si="10"/>
        <v>60</v>
      </c>
      <c r="G123" s="58"/>
      <c r="H123" s="58"/>
    </row>
    <row r="124" spans="1:8" s="42" customFormat="1" ht="18" customHeight="1">
      <c r="A124" s="73">
        <v>426221</v>
      </c>
      <c r="B124" s="41" t="s">
        <v>167</v>
      </c>
      <c r="C124" s="38" t="e">
        <f t="shared" si="9"/>
        <v>#N/A</v>
      </c>
      <c r="D124" s="94">
        <v>100</v>
      </c>
      <c r="E124" s="97">
        <v>0</v>
      </c>
      <c r="F124" s="92">
        <f t="shared" si="10"/>
        <v>100</v>
      </c>
      <c r="G124" s="58"/>
      <c r="H124" s="58"/>
    </row>
    <row r="125" spans="1:8" s="42" customFormat="1" ht="18" customHeight="1">
      <c r="A125" s="73">
        <v>426311</v>
      </c>
      <c r="B125" s="41" t="s">
        <v>168</v>
      </c>
      <c r="C125" s="38" t="e">
        <f t="shared" si="9"/>
        <v>#N/A</v>
      </c>
      <c r="D125" s="94">
        <v>420</v>
      </c>
      <c r="E125" s="97">
        <v>0</v>
      </c>
      <c r="F125" s="92">
        <f t="shared" si="10"/>
        <v>420</v>
      </c>
      <c r="G125" s="58"/>
      <c r="H125" s="58"/>
    </row>
    <row r="126" spans="1:8" s="42" customFormat="1" ht="18" customHeight="1">
      <c r="A126" s="73">
        <v>426312</v>
      </c>
      <c r="B126" s="41" t="s">
        <v>169</v>
      </c>
      <c r="C126" s="38" t="e">
        <f t="shared" si="9"/>
        <v>#N/A</v>
      </c>
      <c r="D126" s="94">
        <v>396</v>
      </c>
      <c r="E126" s="97">
        <v>0</v>
      </c>
      <c r="F126" s="92">
        <f t="shared" si="10"/>
        <v>396</v>
      </c>
      <c r="G126" s="58"/>
      <c r="H126" s="58"/>
    </row>
    <row r="127" spans="1:8" s="42" customFormat="1" ht="18" customHeight="1">
      <c r="A127" s="73">
        <v>426411</v>
      </c>
      <c r="B127" s="41" t="s">
        <v>170</v>
      </c>
      <c r="C127" s="38" t="e">
        <f t="shared" si="9"/>
        <v>#N/A</v>
      </c>
      <c r="D127" s="94">
        <v>3600</v>
      </c>
      <c r="E127" s="97">
        <v>0</v>
      </c>
      <c r="F127" s="92">
        <f t="shared" si="10"/>
        <v>3600</v>
      </c>
      <c r="G127" s="58"/>
      <c r="H127" s="58"/>
    </row>
    <row r="128" spans="1:8" s="42" customFormat="1" ht="18" customHeight="1">
      <c r="A128" s="73">
        <v>426413</v>
      </c>
      <c r="B128" s="41" t="s">
        <v>171</v>
      </c>
      <c r="C128" s="38" t="e">
        <f t="shared" si="9"/>
        <v>#N/A</v>
      </c>
      <c r="D128" s="94">
        <v>360</v>
      </c>
      <c r="E128" s="97">
        <v>0</v>
      </c>
      <c r="F128" s="92">
        <f t="shared" si="10"/>
        <v>360</v>
      </c>
      <c r="G128" s="58"/>
      <c r="H128" s="58"/>
    </row>
    <row r="129" spans="1:8" s="42" customFormat="1" ht="18" customHeight="1">
      <c r="A129" s="73">
        <v>426491</v>
      </c>
      <c r="B129" s="41" t="s">
        <v>172</v>
      </c>
      <c r="C129" s="38" t="e">
        <f t="shared" si="9"/>
        <v>#N/A</v>
      </c>
      <c r="D129" s="94">
        <v>360</v>
      </c>
      <c r="E129" s="97">
        <v>100</v>
      </c>
      <c r="F129" s="92">
        <f t="shared" si="10"/>
        <v>460</v>
      </c>
      <c r="G129" s="58"/>
      <c r="H129" s="58"/>
    </row>
    <row r="130" spans="1:8" s="42" customFormat="1" ht="18" customHeight="1">
      <c r="A130" s="73">
        <v>426531</v>
      </c>
      <c r="B130" s="46" t="s">
        <v>173</v>
      </c>
      <c r="C130" s="38" t="e">
        <f t="shared" si="9"/>
        <v>#N/A</v>
      </c>
      <c r="D130" s="94">
        <v>250</v>
      </c>
      <c r="E130" s="97">
        <v>0</v>
      </c>
      <c r="F130" s="92">
        <f t="shared" si="10"/>
        <v>250</v>
      </c>
      <c r="G130" s="58"/>
      <c r="H130" s="58"/>
    </row>
    <row r="131" spans="1:8" s="42" customFormat="1" ht="18" customHeight="1">
      <c r="A131" s="73">
        <v>426541</v>
      </c>
      <c r="B131" s="46" t="s">
        <v>174</v>
      </c>
      <c r="C131" s="38" t="e">
        <f t="shared" si="9"/>
        <v>#N/A</v>
      </c>
      <c r="D131" s="94">
        <v>250</v>
      </c>
      <c r="E131" s="97">
        <v>0</v>
      </c>
      <c r="F131" s="92">
        <f t="shared" si="10"/>
        <v>250</v>
      </c>
      <c r="G131" s="58"/>
      <c r="H131" s="58"/>
    </row>
    <row r="132" spans="1:8" s="42" customFormat="1" ht="18" customHeight="1">
      <c r="A132" s="73">
        <v>426591</v>
      </c>
      <c r="B132" s="46" t="s">
        <v>175</v>
      </c>
      <c r="C132" s="38" t="e">
        <f t="shared" si="9"/>
        <v>#N/A</v>
      </c>
      <c r="D132" s="94">
        <v>336</v>
      </c>
      <c r="E132" s="97">
        <v>0</v>
      </c>
      <c r="F132" s="92">
        <f t="shared" si="10"/>
        <v>336</v>
      </c>
      <c r="G132" s="58"/>
      <c r="H132" s="58"/>
    </row>
    <row r="133" spans="1:8" s="42" customFormat="1" ht="36" customHeight="1">
      <c r="A133" s="73">
        <v>426711</v>
      </c>
      <c r="B133" s="41" t="s">
        <v>176</v>
      </c>
      <c r="C133" s="38" t="e">
        <f t="shared" si="9"/>
        <v>#N/A</v>
      </c>
      <c r="D133" s="94">
        <v>600</v>
      </c>
      <c r="E133" s="97">
        <v>600</v>
      </c>
      <c r="F133" s="92">
        <f t="shared" si="10"/>
        <v>1200</v>
      </c>
      <c r="G133" s="58"/>
      <c r="H133" s="58"/>
    </row>
    <row r="134" spans="1:8" s="42" customFormat="1" ht="18" customHeight="1">
      <c r="A134" s="73">
        <v>4267111</v>
      </c>
      <c r="B134" s="41" t="s">
        <v>177</v>
      </c>
      <c r="C134" s="38" t="e">
        <f t="shared" si="9"/>
        <v>#N/A</v>
      </c>
      <c r="D134" s="94">
        <v>600</v>
      </c>
      <c r="E134" s="97">
        <v>0</v>
      </c>
      <c r="F134" s="92">
        <f t="shared" si="10"/>
        <v>600</v>
      </c>
      <c r="G134" s="58"/>
      <c r="H134" s="58"/>
    </row>
    <row r="135" spans="1:8" s="42" customFormat="1" ht="18" customHeight="1">
      <c r="A135" s="73">
        <v>4267112</v>
      </c>
      <c r="B135" s="41" t="s">
        <v>178</v>
      </c>
      <c r="C135" s="38" t="e">
        <f t="shared" si="9"/>
        <v>#N/A</v>
      </c>
      <c r="D135" s="94">
        <v>600</v>
      </c>
      <c r="E135" s="97">
        <v>0</v>
      </c>
      <c r="F135" s="92">
        <f t="shared" si="10"/>
        <v>600</v>
      </c>
      <c r="G135" s="58"/>
      <c r="H135" s="58"/>
    </row>
    <row r="136" spans="1:8" s="42" customFormat="1" ht="18" customHeight="1">
      <c r="A136" s="73">
        <v>426721</v>
      </c>
      <c r="B136" s="46" t="s">
        <v>179</v>
      </c>
      <c r="C136" s="38" t="e">
        <f t="shared" si="9"/>
        <v>#N/A</v>
      </c>
      <c r="D136" s="94">
        <v>9600</v>
      </c>
      <c r="E136" s="97">
        <v>10805</v>
      </c>
      <c r="F136" s="92">
        <f t="shared" si="10"/>
        <v>20405</v>
      </c>
      <c r="G136" s="58"/>
      <c r="H136" s="58"/>
    </row>
    <row r="137" spans="1:8" s="42" customFormat="1" ht="18" customHeight="1">
      <c r="A137" s="73">
        <v>426741</v>
      </c>
      <c r="B137" s="46" t="s">
        <v>180</v>
      </c>
      <c r="C137" s="38" t="e">
        <f t="shared" si="9"/>
        <v>#N/A</v>
      </c>
      <c r="D137" s="94">
        <v>14400</v>
      </c>
      <c r="E137" s="97">
        <v>0</v>
      </c>
      <c r="F137" s="92">
        <f t="shared" si="10"/>
        <v>14400</v>
      </c>
      <c r="G137" s="58"/>
      <c r="H137" s="58"/>
    </row>
    <row r="138" spans="1:8" s="42" customFormat="1" ht="36" customHeight="1">
      <c r="A138" s="73">
        <v>426751</v>
      </c>
      <c r="B138" s="46" t="s">
        <v>181</v>
      </c>
      <c r="C138" s="49" t="e">
        <f t="shared" si="9"/>
        <v>#N/A</v>
      </c>
      <c r="D138" s="94">
        <v>2406447</v>
      </c>
      <c r="E138" s="97">
        <v>0</v>
      </c>
      <c r="F138" s="92">
        <f t="shared" si="10"/>
        <v>2406447</v>
      </c>
      <c r="G138" s="58"/>
      <c r="H138" s="58"/>
    </row>
    <row r="139" spans="1:8" s="42" customFormat="1" ht="18" customHeight="1">
      <c r="A139" s="73">
        <v>4267511</v>
      </c>
      <c r="B139" s="46" t="s">
        <v>182</v>
      </c>
      <c r="C139" s="38" t="e">
        <f t="shared" si="9"/>
        <v>#N/A</v>
      </c>
      <c r="D139" s="94">
        <v>100</v>
      </c>
      <c r="E139" s="97">
        <v>250</v>
      </c>
      <c r="F139" s="92">
        <f t="shared" si="10"/>
        <v>350</v>
      </c>
      <c r="G139" s="58"/>
      <c r="H139" s="58"/>
    </row>
    <row r="140" spans="1:8" s="42" customFormat="1" ht="90" customHeight="1">
      <c r="A140" s="73">
        <v>426791</v>
      </c>
      <c r="B140" s="46" t="s">
        <v>183</v>
      </c>
      <c r="C140" s="38" t="e">
        <f t="shared" si="9"/>
        <v>#N/A</v>
      </c>
      <c r="D140" s="94">
        <v>1800</v>
      </c>
      <c r="E140" s="97">
        <v>0</v>
      </c>
      <c r="F140" s="92">
        <f t="shared" si="10"/>
        <v>1800</v>
      </c>
      <c r="G140" s="58"/>
      <c r="H140" s="58"/>
    </row>
    <row r="141" spans="1:8" s="42" customFormat="1" ht="18" customHeight="1">
      <c r="A141" s="73">
        <v>4267911</v>
      </c>
      <c r="B141" s="41" t="s">
        <v>184</v>
      </c>
      <c r="C141" s="38" t="e">
        <f t="shared" si="9"/>
        <v>#N/A</v>
      </c>
      <c r="D141" s="94">
        <v>2160</v>
      </c>
      <c r="E141" s="97">
        <v>0</v>
      </c>
      <c r="F141" s="92">
        <f t="shared" si="10"/>
        <v>2160</v>
      </c>
      <c r="G141" s="58"/>
      <c r="H141" s="58"/>
    </row>
    <row r="142" spans="1:8" s="42" customFormat="1" ht="18" customHeight="1">
      <c r="A142" s="73">
        <v>4267912</v>
      </c>
      <c r="B142" s="41" t="s">
        <v>185</v>
      </c>
      <c r="C142" s="38" t="e">
        <f t="shared" si="9"/>
        <v>#N/A</v>
      </c>
      <c r="D142" s="94">
        <v>540</v>
      </c>
      <c r="E142" s="95">
        <v>-540</v>
      </c>
      <c r="F142" s="92">
        <f t="shared" si="10"/>
        <v>0</v>
      </c>
      <c r="G142" s="58"/>
      <c r="H142" s="58"/>
    </row>
    <row r="143" spans="1:8" s="42" customFormat="1" ht="18" customHeight="1">
      <c r="A143" s="73">
        <v>4267913</v>
      </c>
      <c r="B143" s="41" t="s">
        <v>186</v>
      </c>
      <c r="C143" s="38" t="e">
        <f t="shared" si="9"/>
        <v>#N/A</v>
      </c>
      <c r="D143" s="94">
        <v>600</v>
      </c>
      <c r="E143" s="95">
        <v>0</v>
      </c>
      <c r="F143" s="92">
        <f t="shared" si="10"/>
        <v>600</v>
      </c>
      <c r="G143" s="58"/>
      <c r="H143" s="58"/>
    </row>
    <row r="144" spans="1:8" s="42" customFormat="1" ht="18" customHeight="1">
      <c r="A144" s="73">
        <v>4267914</v>
      </c>
      <c r="B144" s="41" t="s">
        <v>187</v>
      </c>
      <c r="C144" s="38" t="e">
        <f t="shared" si="9"/>
        <v>#N/A</v>
      </c>
      <c r="D144" s="94">
        <v>600</v>
      </c>
      <c r="E144" s="95">
        <v>0</v>
      </c>
      <c r="F144" s="92">
        <f t="shared" si="10"/>
        <v>600</v>
      </c>
      <c r="G144" s="58"/>
      <c r="H144" s="58"/>
    </row>
    <row r="145" spans="1:8" s="42" customFormat="1" ht="36" customHeight="1">
      <c r="A145" s="73">
        <v>4267915</v>
      </c>
      <c r="B145" s="41" t="s">
        <v>188</v>
      </c>
      <c r="C145" s="38" t="e">
        <f t="shared" si="9"/>
        <v>#N/A</v>
      </c>
      <c r="D145" s="94">
        <v>600</v>
      </c>
      <c r="E145" s="95">
        <v>500</v>
      </c>
      <c r="F145" s="92">
        <f t="shared" si="10"/>
        <v>1100</v>
      </c>
      <c r="G145" s="58"/>
      <c r="H145" s="58"/>
    </row>
    <row r="146" spans="1:8" s="42" customFormat="1" ht="18" customHeight="1">
      <c r="A146" s="73">
        <v>4267916</v>
      </c>
      <c r="B146" s="41" t="s">
        <v>189</v>
      </c>
      <c r="C146" s="38" t="e">
        <f t="shared" si="9"/>
        <v>#N/A</v>
      </c>
      <c r="D146" s="94">
        <v>1800</v>
      </c>
      <c r="E146" s="95">
        <v>500</v>
      </c>
      <c r="F146" s="92">
        <f t="shared" si="10"/>
        <v>2300</v>
      </c>
      <c r="G146" s="58"/>
      <c r="H146" s="58"/>
    </row>
    <row r="147" spans="1:8" s="42" customFormat="1" ht="18" customHeight="1">
      <c r="A147" s="73">
        <v>4267917</v>
      </c>
      <c r="B147" s="41" t="s">
        <v>190</v>
      </c>
      <c r="C147" s="38" t="e">
        <f t="shared" si="9"/>
        <v>#N/A</v>
      </c>
      <c r="D147" s="94">
        <v>2400</v>
      </c>
      <c r="E147" s="95">
        <v>3000</v>
      </c>
      <c r="F147" s="92">
        <f t="shared" si="10"/>
        <v>5400</v>
      </c>
      <c r="G147" s="58"/>
      <c r="H147" s="58"/>
    </row>
    <row r="148" spans="1:8" s="42" customFormat="1" ht="18" customHeight="1">
      <c r="A148" s="73">
        <v>426811</v>
      </c>
      <c r="B148" s="41" t="s">
        <v>191</v>
      </c>
      <c r="C148" s="38" t="e">
        <f t="shared" si="9"/>
        <v>#N/A</v>
      </c>
      <c r="D148" s="94">
        <v>960</v>
      </c>
      <c r="E148" s="95"/>
      <c r="F148" s="92">
        <f t="shared" si="10"/>
        <v>960</v>
      </c>
      <c r="G148" s="58"/>
      <c r="H148" s="58"/>
    </row>
    <row r="149" spans="1:8" s="42" customFormat="1" ht="18" customHeight="1">
      <c r="A149" s="73">
        <v>426821</v>
      </c>
      <c r="B149" s="46" t="s">
        <v>192</v>
      </c>
      <c r="C149" s="38" t="e">
        <f t="shared" si="9"/>
        <v>#N/A</v>
      </c>
      <c r="D149" s="94">
        <v>1560</v>
      </c>
      <c r="E149" s="95">
        <v>1000</v>
      </c>
      <c r="F149" s="92">
        <f t="shared" si="10"/>
        <v>2560</v>
      </c>
      <c r="G149" s="58"/>
      <c r="H149" s="58"/>
    </row>
    <row r="150" spans="1:8" s="42" customFormat="1" ht="36" customHeight="1">
      <c r="A150" s="73">
        <v>426822</v>
      </c>
      <c r="B150" s="46" t="s">
        <v>193</v>
      </c>
      <c r="C150" s="38" t="e">
        <f t="shared" si="9"/>
        <v>#N/A</v>
      </c>
      <c r="D150" s="94">
        <v>960</v>
      </c>
      <c r="E150" s="95">
        <v>0</v>
      </c>
      <c r="F150" s="92">
        <f t="shared" si="10"/>
        <v>960</v>
      </c>
      <c r="G150" s="58"/>
      <c r="H150" s="58"/>
    </row>
    <row r="151" spans="1:8" s="42" customFormat="1" ht="36" customHeight="1">
      <c r="A151" s="73">
        <v>426829</v>
      </c>
      <c r="B151" s="46" t="s">
        <v>194</v>
      </c>
      <c r="C151" s="38" t="e">
        <f t="shared" si="9"/>
        <v>#N/A</v>
      </c>
      <c r="D151" s="94">
        <v>100</v>
      </c>
      <c r="E151" s="95">
        <v>0</v>
      </c>
      <c r="F151" s="92">
        <f t="shared" si="10"/>
        <v>100</v>
      </c>
      <c r="G151" s="58"/>
      <c r="H151" s="58"/>
    </row>
    <row r="152" spans="1:8" s="42" customFormat="1" ht="36" customHeight="1">
      <c r="A152" s="73">
        <v>426911</v>
      </c>
      <c r="B152" s="41" t="s">
        <v>195</v>
      </c>
      <c r="C152" s="38" t="e">
        <f t="shared" si="9"/>
        <v>#N/A</v>
      </c>
      <c r="D152" s="94">
        <v>444</v>
      </c>
      <c r="E152" s="95">
        <v>100</v>
      </c>
      <c r="F152" s="92">
        <f t="shared" si="10"/>
        <v>544</v>
      </c>
      <c r="G152" s="58"/>
      <c r="H152" s="58"/>
    </row>
    <row r="153" spans="1:8" s="42" customFormat="1" ht="18" customHeight="1">
      <c r="A153" s="73">
        <v>426912</v>
      </c>
      <c r="B153" s="46" t="s">
        <v>196</v>
      </c>
      <c r="C153" s="38" t="e">
        <f t="shared" si="9"/>
        <v>#N/A</v>
      </c>
      <c r="D153" s="94">
        <v>444</v>
      </c>
      <c r="E153" s="95">
        <v>0</v>
      </c>
      <c r="F153" s="92">
        <f t="shared" si="10"/>
        <v>444</v>
      </c>
      <c r="G153" s="58"/>
      <c r="H153" s="58"/>
    </row>
    <row r="154" spans="1:8" s="42" customFormat="1" ht="18" customHeight="1">
      <c r="A154" s="73">
        <v>426913</v>
      </c>
      <c r="B154" s="46" t="s">
        <v>197</v>
      </c>
      <c r="C154" s="38" t="e">
        <f t="shared" si="9"/>
        <v>#N/A</v>
      </c>
      <c r="D154" s="94">
        <v>420</v>
      </c>
      <c r="E154" s="95">
        <v>0</v>
      </c>
      <c r="F154" s="92">
        <f t="shared" si="10"/>
        <v>420</v>
      </c>
      <c r="G154" s="58"/>
      <c r="H154" s="58"/>
    </row>
    <row r="155" spans="1:8" s="42" customFormat="1" ht="18" customHeight="1">
      <c r="A155" s="73">
        <v>426914</v>
      </c>
      <c r="B155" s="46" t="s">
        <v>198</v>
      </c>
      <c r="C155" s="38" t="e">
        <f t="shared" si="9"/>
        <v>#N/A</v>
      </c>
      <c r="D155" s="94">
        <v>70</v>
      </c>
      <c r="E155" s="95">
        <v>0</v>
      </c>
      <c r="F155" s="92">
        <f t="shared" si="10"/>
        <v>70</v>
      </c>
      <c r="G155" s="58"/>
      <c r="H155" s="58"/>
    </row>
    <row r="156" spans="1:8" s="42" customFormat="1" ht="18" customHeight="1">
      <c r="A156" s="73">
        <v>426915</v>
      </c>
      <c r="B156" s="46" t="s">
        <v>199</v>
      </c>
      <c r="C156" s="38" t="e">
        <f t="shared" si="9"/>
        <v>#N/A</v>
      </c>
      <c r="D156" s="94">
        <v>400</v>
      </c>
      <c r="E156" s="95">
        <v>0</v>
      </c>
      <c r="F156" s="92">
        <f t="shared" si="10"/>
        <v>400</v>
      </c>
      <c r="G156" s="58"/>
      <c r="H156" s="58"/>
    </row>
    <row r="157" spans="1:8" s="42" customFormat="1" ht="36" customHeight="1">
      <c r="A157" s="73">
        <v>426919</v>
      </c>
      <c r="B157" s="46" t="s">
        <v>200</v>
      </c>
      <c r="C157" s="38" t="e">
        <f t="shared" si="9"/>
        <v>#N/A</v>
      </c>
      <c r="D157" s="94">
        <v>1200</v>
      </c>
      <c r="E157" s="95">
        <v>0</v>
      </c>
      <c r="F157" s="92">
        <f t="shared" si="10"/>
        <v>1200</v>
      </c>
      <c r="G157" s="58"/>
      <c r="H157" s="58"/>
    </row>
    <row r="158" spans="1:8" s="45" customFormat="1" ht="37.5" customHeight="1">
      <c r="A158" s="76">
        <v>44</v>
      </c>
      <c r="B158" s="43" t="s">
        <v>201</v>
      </c>
      <c r="C158" s="50"/>
      <c r="D158" s="87">
        <v>550</v>
      </c>
      <c r="E158" s="88">
        <f>E159</f>
        <v>0</v>
      </c>
      <c r="F158" s="89">
        <f aca="true" t="shared" si="11" ref="F158:F197">D158+E158</f>
        <v>550</v>
      </c>
      <c r="G158" s="58"/>
      <c r="H158" s="58"/>
    </row>
    <row r="159" spans="1:8" s="45" customFormat="1" ht="18" customHeight="1">
      <c r="A159" s="76">
        <v>444</v>
      </c>
      <c r="B159" s="43" t="s">
        <v>202</v>
      </c>
      <c r="C159" s="50"/>
      <c r="D159" s="87">
        <v>550</v>
      </c>
      <c r="E159" s="88">
        <f>E160+E161</f>
        <v>0</v>
      </c>
      <c r="F159" s="89">
        <f t="shared" si="11"/>
        <v>550</v>
      </c>
      <c r="G159" s="58"/>
      <c r="H159" s="58"/>
    </row>
    <row r="160" spans="1:8" s="42" customFormat="1" ht="18" customHeight="1">
      <c r="A160" s="75">
        <v>444111</v>
      </c>
      <c r="B160" s="41" t="s">
        <v>203</v>
      </c>
      <c r="C160" s="38"/>
      <c r="D160" s="94">
        <v>100</v>
      </c>
      <c r="E160" s="95">
        <v>0</v>
      </c>
      <c r="F160" s="92">
        <f t="shared" si="11"/>
        <v>100</v>
      </c>
      <c r="G160" s="58"/>
      <c r="H160" s="58"/>
    </row>
    <row r="161" spans="1:8" s="42" customFormat="1" ht="18" customHeight="1">
      <c r="A161" s="75">
        <v>444211</v>
      </c>
      <c r="B161" s="41" t="s">
        <v>204</v>
      </c>
      <c r="C161" s="38"/>
      <c r="D161" s="94">
        <v>450</v>
      </c>
      <c r="E161" s="95">
        <v>0</v>
      </c>
      <c r="F161" s="92">
        <f t="shared" si="11"/>
        <v>450</v>
      </c>
      <c r="G161" s="58"/>
      <c r="H161" s="58"/>
    </row>
    <row r="162" spans="1:8" s="42" customFormat="1" ht="18" customHeight="1">
      <c r="A162" s="76">
        <v>46</v>
      </c>
      <c r="B162" s="43" t="s">
        <v>205</v>
      </c>
      <c r="C162" s="50"/>
      <c r="D162" s="87">
        <v>1920</v>
      </c>
      <c r="E162" s="88">
        <f>E163</f>
        <v>0</v>
      </c>
      <c r="F162" s="89">
        <f t="shared" si="11"/>
        <v>1920</v>
      </c>
      <c r="G162" s="58"/>
      <c r="H162" s="58"/>
    </row>
    <row r="163" spans="1:8" s="42" customFormat="1" ht="18" customHeight="1">
      <c r="A163" s="76">
        <v>465</v>
      </c>
      <c r="B163" s="43" t="s">
        <v>206</v>
      </c>
      <c r="C163" s="50"/>
      <c r="D163" s="87">
        <v>1920</v>
      </c>
      <c r="E163" s="88">
        <f>E164</f>
        <v>0</v>
      </c>
      <c r="F163" s="89">
        <f t="shared" si="11"/>
        <v>1920</v>
      </c>
      <c r="G163" s="58"/>
      <c r="H163" s="58"/>
    </row>
    <row r="164" spans="1:8" s="42" customFormat="1" ht="18" customHeight="1">
      <c r="A164" s="75">
        <v>465112</v>
      </c>
      <c r="B164" s="41" t="s">
        <v>207</v>
      </c>
      <c r="C164" s="38"/>
      <c r="D164" s="94">
        <v>1920</v>
      </c>
      <c r="E164" s="95">
        <v>0</v>
      </c>
      <c r="F164" s="92">
        <f t="shared" si="11"/>
        <v>1920</v>
      </c>
      <c r="G164" s="58"/>
      <c r="H164" s="58"/>
    </row>
    <row r="165" spans="1:8" s="45" customFormat="1" ht="18" customHeight="1">
      <c r="A165" s="76">
        <v>48</v>
      </c>
      <c r="B165" s="43" t="s">
        <v>208</v>
      </c>
      <c r="C165" s="50"/>
      <c r="D165" s="87">
        <v>2400</v>
      </c>
      <c r="E165" s="88">
        <f>E166+E173</f>
        <v>100</v>
      </c>
      <c r="F165" s="89">
        <f t="shared" si="11"/>
        <v>2500</v>
      </c>
      <c r="G165" s="58"/>
      <c r="H165" s="58"/>
    </row>
    <row r="166" spans="1:8" s="45" customFormat="1" ht="18" customHeight="1">
      <c r="A166" s="74">
        <v>482</v>
      </c>
      <c r="B166" s="43" t="s">
        <v>209</v>
      </c>
      <c r="C166" s="50"/>
      <c r="D166" s="87">
        <v>1400</v>
      </c>
      <c r="E166" s="88">
        <f>E167+E168+E169+E170+E171+E172</f>
        <v>100</v>
      </c>
      <c r="F166" s="89">
        <f t="shared" si="11"/>
        <v>1500</v>
      </c>
      <c r="G166" s="58"/>
      <c r="H166" s="58"/>
    </row>
    <row r="167" spans="1:8" s="42" customFormat="1" ht="18" customHeight="1">
      <c r="A167" s="75">
        <v>482141</v>
      </c>
      <c r="B167" s="41" t="s">
        <v>210</v>
      </c>
      <c r="C167" s="38"/>
      <c r="D167" s="94">
        <v>100</v>
      </c>
      <c r="E167" s="95">
        <v>0</v>
      </c>
      <c r="F167" s="92">
        <f t="shared" si="11"/>
        <v>100</v>
      </c>
      <c r="G167" s="58"/>
      <c r="H167" s="58"/>
    </row>
    <row r="168" spans="1:8" s="42" customFormat="1" ht="18" customHeight="1">
      <c r="A168" s="75">
        <v>482211</v>
      </c>
      <c r="B168" s="41" t="s">
        <v>211</v>
      </c>
      <c r="C168" s="38"/>
      <c r="D168" s="94">
        <v>150</v>
      </c>
      <c r="E168" s="95">
        <v>100</v>
      </c>
      <c r="F168" s="92">
        <f t="shared" si="11"/>
        <v>250</v>
      </c>
      <c r="G168" s="58"/>
      <c r="H168" s="58"/>
    </row>
    <row r="169" spans="1:8" s="42" customFormat="1" ht="18" customHeight="1">
      <c r="A169" s="75">
        <v>482241</v>
      </c>
      <c r="B169" s="41" t="s">
        <v>212</v>
      </c>
      <c r="C169" s="38"/>
      <c r="D169" s="94">
        <v>100</v>
      </c>
      <c r="E169" s="95">
        <v>0</v>
      </c>
      <c r="F169" s="92">
        <f t="shared" si="11"/>
        <v>100</v>
      </c>
      <c r="G169" s="58"/>
      <c r="H169" s="58"/>
    </row>
    <row r="170" spans="1:8" s="42" customFormat="1" ht="18" customHeight="1">
      <c r="A170" s="73">
        <v>482251</v>
      </c>
      <c r="B170" s="41" t="s">
        <v>213</v>
      </c>
      <c r="C170" s="38"/>
      <c r="D170" s="94">
        <v>800</v>
      </c>
      <c r="E170" s="95">
        <v>0</v>
      </c>
      <c r="F170" s="92">
        <f t="shared" si="11"/>
        <v>800</v>
      </c>
      <c r="G170" s="58"/>
      <c r="H170" s="58"/>
    </row>
    <row r="171" spans="1:8" s="42" customFormat="1" ht="18" customHeight="1">
      <c r="A171" s="73">
        <v>482294</v>
      </c>
      <c r="B171" s="41" t="s">
        <v>214</v>
      </c>
      <c r="C171" s="38"/>
      <c r="D171" s="94">
        <v>200</v>
      </c>
      <c r="E171" s="95">
        <v>0</v>
      </c>
      <c r="F171" s="92">
        <f t="shared" si="11"/>
        <v>200</v>
      </c>
      <c r="G171" s="58"/>
      <c r="H171" s="58"/>
    </row>
    <row r="172" spans="1:8" s="42" customFormat="1" ht="18" customHeight="1">
      <c r="A172" s="73">
        <v>482341</v>
      </c>
      <c r="B172" s="41" t="s">
        <v>215</v>
      </c>
      <c r="C172" s="38"/>
      <c r="D172" s="94">
        <v>50</v>
      </c>
      <c r="E172" s="95">
        <v>0</v>
      </c>
      <c r="F172" s="92">
        <f t="shared" si="11"/>
        <v>50</v>
      </c>
      <c r="G172" s="58"/>
      <c r="H172" s="58"/>
    </row>
    <row r="173" spans="1:8" s="45" customFormat="1" ht="18" customHeight="1">
      <c r="A173" s="76">
        <v>483</v>
      </c>
      <c r="B173" s="51" t="s">
        <v>216</v>
      </c>
      <c r="C173" s="38"/>
      <c r="D173" s="87">
        <v>1000</v>
      </c>
      <c r="E173" s="88">
        <f>E174+E175+E176</f>
        <v>0</v>
      </c>
      <c r="F173" s="89">
        <f t="shared" si="11"/>
        <v>1000</v>
      </c>
      <c r="G173" s="58"/>
      <c r="H173" s="58"/>
    </row>
    <row r="174" spans="1:8" s="42" customFormat="1" ht="18" customHeight="1">
      <c r="A174" s="73">
        <v>483111</v>
      </c>
      <c r="B174" s="41" t="s">
        <v>217</v>
      </c>
      <c r="C174" s="38"/>
      <c r="D174" s="94">
        <v>100</v>
      </c>
      <c r="E174" s="95">
        <v>0</v>
      </c>
      <c r="F174" s="92">
        <f t="shared" si="11"/>
        <v>100</v>
      </c>
      <c r="G174" s="58"/>
      <c r="H174" s="58"/>
    </row>
    <row r="175" spans="1:8" s="42" customFormat="1" ht="18" customHeight="1">
      <c r="A175" s="73">
        <v>483112</v>
      </c>
      <c r="B175" s="41" t="s">
        <v>218</v>
      </c>
      <c r="C175" s="38"/>
      <c r="D175" s="94">
        <v>400</v>
      </c>
      <c r="E175" s="95">
        <v>0</v>
      </c>
      <c r="F175" s="92">
        <f t="shared" si="11"/>
        <v>400</v>
      </c>
      <c r="G175" s="58"/>
      <c r="H175" s="58"/>
    </row>
    <row r="176" spans="1:8" s="42" customFormat="1" ht="18" customHeight="1">
      <c r="A176" s="73">
        <v>483113</v>
      </c>
      <c r="B176" s="41" t="s">
        <v>219</v>
      </c>
      <c r="C176" s="38"/>
      <c r="D176" s="94">
        <v>500</v>
      </c>
      <c r="E176" s="95">
        <v>0</v>
      </c>
      <c r="F176" s="92">
        <f t="shared" si="11"/>
        <v>500</v>
      </c>
      <c r="G176" s="58"/>
      <c r="H176" s="58"/>
    </row>
    <row r="177" spans="1:8" s="45" customFormat="1" ht="18" customHeight="1">
      <c r="A177" s="74">
        <v>5</v>
      </c>
      <c r="B177" s="43" t="s">
        <v>220</v>
      </c>
      <c r="C177" s="37" t="e">
        <f>C178</f>
        <v>#N/A</v>
      </c>
      <c r="D177" s="87">
        <f>D178</f>
        <v>9392</v>
      </c>
      <c r="E177" s="88">
        <f>E178+E181</f>
        <v>-1613</v>
      </c>
      <c r="F177" s="89">
        <v>7778</v>
      </c>
      <c r="G177" s="58"/>
      <c r="H177" s="58"/>
    </row>
    <row r="178" spans="1:8" s="42" customFormat="1" ht="18" customHeight="1">
      <c r="A178" s="74">
        <v>51</v>
      </c>
      <c r="B178" s="43" t="s">
        <v>221</v>
      </c>
      <c r="C178" s="37" t="e">
        <f>C181+C197</f>
        <v>#N/A</v>
      </c>
      <c r="D178" s="87">
        <f>D181+D197</f>
        <v>9392</v>
      </c>
      <c r="E178" s="88">
        <v>1028</v>
      </c>
      <c r="F178" s="89">
        <v>10419</v>
      </c>
      <c r="G178" s="58"/>
      <c r="H178" s="58"/>
    </row>
    <row r="179" spans="1:8" s="42" customFormat="1" ht="18" customHeight="1">
      <c r="A179" s="74">
        <v>511</v>
      </c>
      <c r="B179" s="43" t="s">
        <v>245</v>
      </c>
      <c r="C179" s="37"/>
      <c r="D179" s="87">
        <v>0</v>
      </c>
      <c r="E179" s="88">
        <f>E180</f>
        <v>1028</v>
      </c>
      <c r="F179" s="89">
        <f>F180</f>
        <v>1028</v>
      </c>
      <c r="G179" s="58"/>
      <c r="H179" s="58"/>
    </row>
    <row r="180" spans="1:8" s="42" customFormat="1" ht="18" customHeight="1">
      <c r="A180" s="73">
        <v>511322</v>
      </c>
      <c r="B180" s="41" t="s">
        <v>246</v>
      </c>
      <c r="C180" s="37"/>
      <c r="D180" s="87">
        <v>0</v>
      </c>
      <c r="E180" s="97">
        <v>1028</v>
      </c>
      <c r="F180" s="92">
        <f>E180</f>
        <v>1028</v>
      </c>
      <c r="G180" s="58"/>
      <c r="H180" s="58"/>
    </row>
    <row r="181" spans="1:8" s="42" customFormat="1" ht="18" customHeight="1">
      <c r="A181" s="74">
        <v>512</v>
      </c>
      <c r="B181" s="43" t="s">
        <v>222</v>
      </c>
      <c r="C181" s="50" t="e">
        <f>C182+C183+C184+C185+C186+C187+C188+C189+C190+C191+C192+C193+C194+C195+C196</f>
        <v>#N/A</v>
      </c>
      <c r="D181" s="87">
        <f>D182+D183+D184+D185+D186+D187+D188+D189+D190+D191+D192+D193+D194+D195+D196</f>
        <v>8552</v>
      </c>
      <c r="E181" s="88">
        <f>E182+E183+E184+E185+E186+E187+E188+E189+E190+E192+E193+E194+E195+E196</f>
        <v>-2641</v>
      </c>
      <c r="F181" s="89">
        <f>F182+F183+F184+F185+F186+F187+F188+F189+F190+F191+F192+F193+F194+F195+F196</f>
        <v>5909</v>
      </c>
      <c r="G181" s="58"/>
      <c r="H181" s="58"/>
    </row>
    <row r="182" spans="1:8" s="42" customFormat="1" ht="18" customHeight="1">
      <c r="A182" s="73">
        <v>512111</v>
      </c>
      <c r="B182" s="41" t="s">
        <v>223</v>
      </c>
      <c r="C182" s="38" t="e">
        <f aca="true" t="shared" si="12" ref="C182:C196">#N/A</f>
        <v>#N/A</v>
      </c>
      <c r="D182" s="94">
        <v>2222</v>
      </c>
      <c r="E182" s="95">
        <v>-2220</v>
      </c>
      <c r="F182" s="92">
        <v>0</v>
      </c>
      <c r="G182" s="58"/>
      <c r="H182" s="58"/>
    </row>
    <row r="183" spans="1:8" s="42" customFormat="1" ht="18" customHeight="1">
      <c r="A183" s="73">
        <v>512211</v>
      </c>
      <c r="B183" s="41" t="s">
        <v>224</v>
      </c>
      <c r="C183" s="38" t="e">
        <f t="shared" si="12"/>
        <v>#N/A</v>
      </c>
      <c r="D183" s="94">
        <v>492</v>
      </c>
      <c r="E183" s="95">
        <v>0</v>
      </c>
      <c r="F183" s="92">
        <f t="shared" si="11"/>
        <v>492</v>
      </c>
      <c r="G183" s="58"/>
      <c r="H183" s="58"/>
    </row>
    <row r="184" spans="1:8" s="42" customFormat="1" ht="18" customHeight="1">
      <c r="A184" s="73">
        <v>512212</v>
      </c>
      <c r="B184" s="41" t="s">
        <v>225</v>
      </c>
      <c r="C184" s="38" t="e">
        <f t="shared" si="12"/>
        <v>#N/A</v>
      </c>
      <c r="D184" s="94">
        <v>260</v>
      </c>
      <c r="E184" s="95">
        <v>0</v>
      </c>
      <c r="F184" s="92">
        <f t="shared" si="11"/>
        <v>260</v>
      </c>
      <c r="G184" s="58"/>
      <c r="H184" s="58"/>
    </row>
    <row r="185" spans="1:8" s="42" customFormat="1" ht="18" customHeight="1">
      <c r="A185" s="73">
        <v>512221</v>
      </c>
      <c r="B185" s="41" t="s">
        <v>226</v>
      </c>
      <c r="C185" s="38" t="e">
        <f t="shared" si="12"/>
        <v>#N/A</v>
      </c>
      <c r="D185" s="94">
        <v>1560</v>
      </c>
      <c r="E185" s="95">
        <v>-421</v>
      </c>
      <c r="F185" s="92">
        <v>1139</v>
      </c>
      <c r="G185" s="58"/>
      <c r="H185" s="58"/>
    </row>
    <row r="186" spans="1:8" s="42" customFormat="1" ht="18" customHeight="1">
      <c r="A186" s="73">
        <v>512222</v>
      </c>
      <c r="B186" s="41" t="s">
        <v>227</v>
      </c>
      <c r="C186" s="38" t="e">
        <f t="shared" si="12"/>
        <v>#N/A</v>
      </c>
      <c r="D186" s="94">
        <v>480</v>
      </c>
      <c r="E186" s="95">
        <v>0</v>
      </c>
      <c r="F186" s="92">
        <f t="shared" si="11"/>
        <v>480</v>
      </c>
      <c r="G186" s="58"/>
      <c r="H186" s="58"/>
    </row>
    <row r="187" spans="1:8" s="42" customFormat="1" ht="36" customHeight="1">
      <c r="A187" s="73">
        <v>512231</v>
      </c>
      <c r="B187" s="41" t="s">
        <v>228</v>
      </c>
      <c r="C187" s="38" t="e">
        <f t="shared" si="12"/>
        <v>#N/A</v>
      </c>
      <c r="D187" s="94">
        <v>0</v>
      </c>
      <c r="E187" s="95">
        <v>0</v>
      </c>
      <c r="F187" s="92">
        <f t="shared" si="11"/>
        <v>0</v>
      </c>
      <c r="G187" s="58"/>
      <c r="H187" s="58"/>
    </row>
    <row r="188" spans="1:8" s="42" customFormat="1" ht="18" customHeight="1">
      <c r="A188" s="73">
        <v>512232</v>
      </c>
      <c r="B188" s="41" t="s">
        <v>229</v>
      </c>
      <c r="C188" s="38" t="e">
        <f t="shared" si="12"/>
        <v>#N/A</v>
      </c>
      <c r="D188" s="94">
        <v>50</v>
      </c>
      <c r="E188" s="95">
        <v>0</v>
      </c>
      <c r="F188" s="92">
        <f t="shared" si="11"/>
        <v>50</v>
      </c>
      <c r="G188" s="58"/>
      <c r="H188" s="58"/>
    </row>
    <row r="189" spans="1:8" s="42" customFormat="1" ht="18" customHeight="1">
      <c r="A189" s="73">
        <v>512233</v>
      </c>
      <c r="B189" s="41" t="s">
        <v>230</v>
      </c>
      <c r="C189" s="38" t="e">
        <f t="shared" si="12"/>
        <v>#N/A</v>
      </c>
      <c r="D189" s="94">
        <v>0</v>
      </c>
      <c r="E189" s="95">
        <v>0</v>
      </c>
      <c r="F189" s="92">
        <f t="shared" si="11"/>
        <v>0</v>
      </c>
      <c r="G189" s="58"/>
      <c r="H189" s="58"/>
    </row>
    <row r="190" spans="1:8" s="42" customFormat="1" ht="18" customHeight="1">
      <c r="A190" s="73">
        <v>512251</v>
      </c>
      <c r="B190" s="41" t="s">
        <v>231</v>
      </c>
      <c r="C190" s="38" t="e">
        <f t="shared" si="12"/>
        <v>#N/A</v>
      </c>
      <c r="D190" s="94">
        <v>540</v>
      </c>
      <c r="E190" s="95">
        <v>0</v>
      </c>
      <c r="F190" s="92">
        <f t="shared" si="11"/>
        <v>540</v>
      </c>
      <c r="G190" s="58"/>
      <c r="H190" s="58"/>
    </row>
    <row r="191" spans="1:8" s="42" customFormat="1" ht="18" customHeight="1">
      <c r="A191" s="73">
        <v>5122511</v>
      </c>
      <c r="B191" s="47" t="s">
        <v>232</v>
      </c>
      <c r="C191" s="38" t="e">
        <f t="shared" si="12"/>
        <v>#N/A</v>
      </c>
      <c r="D191" s="94">
        <v>588</v>
      </c>
      <c r="E191" s="95">
        <v>0</v>
      </c>
      <c r="F191" s="92">
        <f t="shared" si="11"/>
        <v>588</v>
      </c>
      <c r="G191" s="58"/>
      <c r="H191" s="58"/>
    </row>
    <row r="192" spans="1:8" s="42" customFormat="1" ht="18" customHeight="1">
      <c r="A192" s="73">
        <v>512411</v>
      </c>
      <c r="B192" s="47" t="s">
        <v>233</v>
      </c>
      <c r="C192" s="38" t="e">
        <f t="shared" si="12"/>
        <v>#N/A</v>
      </c>
      <c r="D192" s="94">
        <v>240</v>
      </c>
      <c r="E192" s="95">
        <v>0</v>
      </c>
      <c r="F192" s="92">
        <f t="shared" si="11"/>
        <v>240</v>
      </c>
      <c r="G192" s="58"/>
      <c r="H192" s="58"/>
    </row>
    <row r="193" spans="1:8" s="42" customFormat="1" ht="18" customHeight="1">
      <c r="A193" s="73">
        <v>512511</v>
      </c>
      <c r="B193" s="41" t="s">
        <v>234</v>
      </c>
      <c r="C193" s="38" t="e">
        <f t="shared" si="12"/>
        <v>#N/A</v>
      </c>
      <c r="D193" s="94">
        <v>200</v>
      </c>
      <c r="E193" s="95">
        <v>0</v>
      </c>
      <c r="F193" s="92">
        <f t="shared" si="11"/>
        <v>200</v>
      </c>
      <c r="G193" s="58"/>
      <c r="H193" s="58"/>
    </row>
    <row r="194" spans="1:8" s="45" customFormat="1" ht="18" customHeight="1">
      <c r="A194" s="73">
        <v>512521</v>
      </c>
      <c r="B194" s="41" t="s">
        <v>235</v>
      </c>
      <c r="C194" s="38" t="e">
        <f t="shared" si="12"/>
        <v>#N/A</v>
      </c>
      <c r="D194" s="94">
        <v>1320</v>
      </c>
      <c r="E194" s="95">
        <v>0</v>
      </c>
      <c r="F194" s="92">
        <f t="shared" si="11"/>
        <v>1320</v>
      </c>
      <c r="G194" s="58"/>
      <c r="H194" s="58"/>
    </row>
    <row r="195" spans="1:8" s="42" customFormat="1" ht="18" customHeight="1">
      <c r="A195" s="73">
        <v>512531</v>
      </c>
      <c r="B195" s="46" t="s">
        <v>236</v>
      </c>
      <c r="C195" s="38" t="e">
        <f t="shared" si="12"/>
        <v>#N/A</v>
      </c>
      <c r="D195" s="94">
        <v>300</v>
      </c>
      <c r="E195" s="95">
        <v>0</v>
      </c>
      <c r="F195" s="92">
        <f t="shared" si="11"/>
        <v>300</v>
      </c>
      <c r="G195" s="58"/>
      <c r="H195" s="58"/>
    </row>
    <row r="196" spans="1:8" s="42" customFormat="1" ht="18" customHeight="1">
      <c r="A196" s="73">
        <v>512811</v>
      </c>
      <c r="B196" s="46" t="s">
        <v>237</v>
      </c>
      <c r="C196" s="38" t="e">
        <f t="shared" si="12"/>
        <v>#N/A</v>
      </c>
      <c r="D196" s="94">
        <v>300</v>
      </c>
      <c r="E196" s="95">
        <v>0</v>
      </c>
      <c r="F196" s="92">
        <f t="shared" si="11"/>
        <v>300</v>
      </c>
      <c r="G196" s="58"/>
      <c r="H196" s="58"/>
    </row>
    <row r="197" spans="1:8" s="52" customFormat="1" ht="19.5" customHeight="1">
      <c r="A197" s="74">
        <v>515</v>
      </c>
      <c r="B197" s="51" t="s">
        <v>238</v>
      </c>
      <c r="C197" s="44" t="e">
        <f>C198</f>
        <v>#N/A</v>
      </c>
      <c r="D197" s="87">
        <v>840</v>
      </c>
      <c r="E197" s="88">
        <f>E198</f>
        <v>0</v>
      </c>
      <c r="F197" s="89">
        <f t="shared" si="11"/>
        <v>840</v>
      </c>
      <c r="G197" s="58"/>
      <c r="H197" s="58"/>
    </row>
    <row r="198" spans="1:8" s="53" customFormat="1" ht="19.5" customHeight="1" thickBot="1">
      <c r="A198" s="77">
        <v>515111</v>
      </c>
      <c r="B198" s="78" t="s">
        <v>239</v>
      </c>
      <c r="C198" s="79" t="e">
        <f>#N/A</f>
        <v>#N/A</v>
      </c>
      <c r="D198" s="98">
        <v>840</v>
      </c>
      <c r="E198" s="99">
        <v>0</v>
      </c>
      <c r="F198" s="100">
        <f>D198+E198</f>
        <v>840</v>
      </c>
      <c r="G198" s="58"/>
      <c r="H198" s="58"/>
    </row>
    <row r="199" spans="1:8" s="53" customFormat="1" ht="19.5" customHeight="1" thickBot="1">
      <c r="A199" s="63"/>
      <c r="B199" s="64" t="s">
        <v>240</v>
      </c>
      <c r="C199" s="65" t="e">
        <f>C33+C177</f>
        <v>#N/A</v>
      </c>
      <c r="D199" s="101">
        <v>3001696</v>
      </c>
      <c r="E199" s="102">
        <f>E3+E177</f>
        <v>111215</v>
      </c>
      <c r="F199" s="103">
        <f>F3+F177</f>
        <v>3112911</v>
      </c>
      <c r="G199" s="59"/>
      <c r="H199" s="58"/>
    </row>
    <row r="200" spans="1:6" ht="28.5" customHeight="1">
      <c r="A200" s="54"/>
      <c r="B200" s="54"/>
      <c r="C200" s="55"/>
      <c r="D200" s="104"/>
      <c r="E200" s="105"/>
      <c r="F200" s="104"/>
    </row>
    <row r="201" spans="4:6" ht="18.75" customHeight="1">
      <c r="D201" s="106"/>
      <c r="E201" s="106"/>
      <c r="F201" s="106"/>
    </row>
    <row r="202" spans="1:6" ht="18" customHeight="1">
      <c r="A202" s="56"/>
      <c r="B202" s="57"/>
      <c r="C202" s="58"/>
      <c r="D202" s="107"/>
      <c r="E202" s="108"/>
      <c r="F202" s="109"/>
    </row>
    <row r="203" spans="1:6" ht="18" customHeight="1">
      <c r="A203" s="56"/>
      <c r="B203" s="57"/>
      <c r="C203" s="58"/>
      <c r="D203" s="107"/>
      <c r="E203" s="108"/>
      <c r="F203" s="109"/>
    </row>
    <row r="204" spans="1:6" ht="15.75" customHeight="1">
      <c r="A204" s="56"/>
      <c r="B204" s="57"/>
      <c r="C204" s="58"/>
      <c r="D204" s="110"/>
      <c r="E204" s="111"/>
      <c r="F204" s="112"/>
    </row>
    <row r="205" spans="1:6" ht="18.75" customHeight="1">
      <c r="A205" s="56"/>
      <c r="B205" s="57"/>
      <c r="C205" s="58"/>
      <c r="D205" s="113"/>
      <c r="E205" s="113"/>
      <c r="F205" s="106"/>
    </row>
    <row r="206" spans="1:6" ht="18.75" customHeight="1">
      <c r="A206" s="56"/>
      <c r="B206" s="57"/>
      <c r="C206" s="58"/>
      <c r="D206" s="113"/>
      <c r="E206" s="113"/>
      <c r="F206" s="106"/>
    </row>
    <row r="207" spans="1:5" ht="18" customHeight="1">
      <c r="A207" s="56"/>
      <c r="B207" s="57"/>
      <c r="C207" s="58"/>
      <c r="D207" s="108"/>
      <c r="E207" s="108"/>
    </row>
    <row r="208" spans="1:5" ht="18" customHeight="1">
      <c r="A208" s="56"/>
      <c r="B208" s="57"/>
      <c r="C208" s="58"/>
      <c r="D208" s="108"/>
      <c r="E208" s="108"/>
    </row>
    <row r="209" spans="1:5" ht="15" customHeight="1">
      <c r="A209" s="56"/>
      <c r="B209" s="57"/>
      <c r="C209" s="58"/>
      <c r="D209" s="108"/>
      <c r="E209" s="108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landscape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2020-08-03T14:17:28Z</cp:lastPrinted>
  <dcterms:created xsi:type="dcterms:W3CDTF">2020-07-29T11:59:39Z</dcterms:created>
  <dcterms:modified xsi:type="dcterms:W3CDTF">2020-09-23T13:19:59Z</dcterms:modified>
  <cp:category/>
  <cp:version/>
  <cp:contentType/>
  <cp:contentStatus/>
</cp:coreProperties>
</file>